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1" activeTab="0"/>
  </bookViews>
  <sheets>
    <sheet name="Arkusz1" sheetId="1" r:id="rId1"/>
    <sheet name="Arkusz2" sheetId="2" r:id="rId2"/>
  </sheets>
  <definedNames>
    <definedName name="_xlnm.Print_Area" localSheetId="0">'Arkusz1'!$A$1:$U$65</definedName>
  </definedNames>
  <calcPr fullCalcOnLoad="1"/>
</workbook>
</file>

<file path=xl/sharedStrings.xml><?xml version="1.0" encoding="utf-8"?>
<sst xmlns="http://schemas.openxmlformats.org/spreadsheetml/2006/main" count="169" uniqueCount="121">
  <si>
    <t>Rozdz.</t>
  </si>
  <si>
    <t>ROLNICTWO I ŁOWIECTWO</t>
  </si>
  <si>
    <t>010</t>
  </si>
  <si>
    <t>UWAGI</t>
  </si>
  <si>
    <t xml:space="preserve">  </t>
  </si>
  <si>
    <t xml:space="preserve">   </t>
  </si>
  <si>
    <t>01010</t>
  </si>
  <si>
    <t>RAZEM</t>
  </si>
  <si>
    <t>70005</t>
  </si>
  <si>
    <t>GOSPODARKA MIESZKANIOWA</t>
  </si>
  <si>
    <t xml:space="preserve">Nazwa zadania </t>
  </si>
  <si>
    <t>Lp.</t>
  </si>
  <si>
    <t>Dz.</t>
  </si>
  <si>
    <t>75023</t>
  </si>
  <si>
    <t>Załączniki Nr 4</t>
  </si>
  <si>
    <t>Ogółem:</t>
  </si>
  <si>
    <t>Środki włane</t>
  </si>
  <si>
    <t>Razem wykonanie:</t>
  </si>
  <si>
    <t>Środków poch. ze środków UE</t>
  </si>
  <si>
    <t>WYKONANIE ZADAŃ INWESTYCYJNYCH Z  NASTEPUJĄCYCH ŹRÓDEŁ</t>
  </si>
  <si>
    <t>WYKUP NIERUCHOMOŚCI</t>
  </si>
  <si>
    <t>ZAKUP POMP KANALIZACYJNYCH</t>
  </si>
  <si>
    <t>KULTURA I OCHRONA DZIEDZICTWA NARODOWEGO</t>
  </si>
  <si>
    <t>92109</t>
  </si>
  <si>
    <t>ADMINISTRACJA PUBLICZNA</t>
  </si>
  <si>
    <t>90095</t>
  </si>
  <si>
    <t>GOSPODARKA KOMUNALNA I OCHRONA ŚRODOWISKA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</si>
  <si>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</si>
  <si>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</si>
  <si>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</si>
  <si>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</si>
  <si>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</si>
  <si>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</si>
  <si>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</si>
  <si>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</si>
  <si>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</si>
  <si>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</si>
  <si>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Opracowała :B. M. i L.K.</t>
  </si>
  <si>
    <t>Dotacja</t>
  </si>
  <si>
    <t>Kredyty i pożyczki</t>
  </si>
  <si>
    <t>600</t>
  </si>
  <si>
    <t>60016</t>
  </si>
  <si>
    <t>60095</t>
  </si>
  <si>
    <t>OŚWIATA I WYCHOWANIE</t>
  </si>
  <si>
    <t>80101</t>
  </si>
  <si>
    <t>90015</t>
  </si>
  <si>
    <t>29.</t>
  </si>
  <si>
    <t>30.</t>
  </si>
  <si>
    <t>TRANSPORT I ŁĄCZNOSĆ</t>
  </si>
  <si>
    <t>31.</t>
  </si>
  <si>
    <t>KANALIZACJA MŁYNOWO</t>
  </si>
  <si>
    <t>KANALIZACJA CZERWONKI</t>
  </si>
  <si>
    <t>do załącznika nr 1</t>
  </si>
  <si>
    <t>w sprawie: informacji z wykonania</t>
  </si>
  <si>
    <t>budżetu Gminy Mrągowo</t>
  </si>
  <si>
    <t>Tabela nr 4</t>
  </si>
  <si>
    <t>ZAKUP POMP WODOCIĄGOWYCH</t>
  </si>
  <si>
    <t>26.</t>
  </si>
  <si>
    <t>27.</t>
  </si>
  <si>
    <t>28.</t>
  </si>
  <si>
    <t>38.</t>
  </si>
  <si>
    <t>39.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</si>
  <si>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</si>
  <si>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</si>
  <si>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</si>
  <si>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</si>
  <si>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</si>
  <si>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</si>
  <si>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</si>
  <si>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</si>
  <si>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</si>
  <si>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</si>
  <si>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</si>
  <si>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</si>
  <si>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</si>
  <si>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</si>
  <si>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Fundusz sołecki</t>
  </si>
  <si>
    <t>OŚWIETLENIE MŁYNOWO - ETAP II</t>
  </si>
  <si>
    <t>40.</t>
  </si>
  <si>
    <t>Inne</t>
  </si>
  <si>
    <t>Dotacje</t>
  </si>
  <si>
    <t>%(11+12+13+14):(6+7+8+9)</t>
  </si>
  <si>
    <t>KANALIZACJA BAGIENICE MAŁE- ETAP II</t>
  </si>
  <si>
    <t>WODOCIĄG POPOWO SALĘCKIE-SZESTNO-WYSZEMBORK-BOŻE</t>
  </si>
  <si>
    <t>9.</t>
  </si>
  <si>
    <t>WODOCIĄG LASOWIEC</t>
  </si>
  <si>
    <t>50.</t>
  </si>
  <si>
    <t>% 16:5</t>
  </si>
  <si>
    <t>% 15:10</t>
  </si>
  <si>
    <t>BUDOWA  MAZURSKIEJ  PĘTLI  ROWEROWEJ</t>
  </si>
  <si>
    <t>WODOCIĄG PROBARK NOWY</t>
  </si>
  <si>
    <t>KANALIZACJA RYDWĄGI - ETAP II</t>
  </si>
  <si>
    <t>BUDOWA PRZEJAZDU KOLEJOWEGO W MARCINKOWIE</t>
  </si>
  <si>
    <t>MODERNIZACJA POMIESZCZEŃ GMINY URZĘDU GMINY MRĄGOWO</t>
  </si>
  <si>
    <t>BUDOWA HALI SPORTOWEJ W SZESTNIE</t>
  </si>
  <si>
    <t>MODERNIZACJA INSTALACJI ODNAWIALNYCH ŹRÓDEL ENERGII W CZTERECH BUDYNKACH UŻYTECZNOŚCI PUBLICZNEJ</t>
  </si>
  <si>
    <t>OŚWIETLENIE POLSKA WIEŚ</t>
  </si>
  <si>
    <t>OŚWIETLENIE MARCINKOWO</t>
  </si>
  <si>
    <t>BUDOWA OGÓLNODOSTĘPNEGO POMOSTU REKREACYJNEGO W MIEJSCOWOŚCI RUSKA WIEŚ</t>
  </si>
  <si>
    <t>REMONT I ZAGOSPODAROWANIE KRZYŻA PRZYDROŻNEGO W MIEJSCOWOŚCI ZALEC</t>
  </si>
  <si>
    <t>PRZEBUDOWA SWIETLICY W UŻRANKACH</t>
  </si>
  <si>
    <t>PLAN NA 2020 r.</t>
  </si>
  <si>
    <t>REALIZACJA  INWESTYCJI GMINNYCH  ZA  I PÓŁROCZE 2020 r.</t>
  </si>
  <si>
    <t>za I półrocze 2020r.</t>
  </si>
  <si>
    <t>KANALIZACJA BGIENICE-BAGIENICE NOWE</t>
  </si>
  <si>
    <t>WODOCIĄG ŚNIADOWO-PEŁKOWO</t>
  </si>
  <si>
    <t>WODOCIĄG -KANALIZACJA MARCINKOWO</t>
  </si>
  <si>
    <t>WODOCIĄG I KANALIZACJA NIKUTOWO</t>
  </si>
  <si>
    <t>PRZEBUDOWA DROGI POLSKA WIEŚ</t>
  </si>
  <si>
    <t>BUDOWA PRZYSTANKU W WIERZBOWIE - AKTYWNA WIEŚ</t>
  </si>
  <si>
    <t>BUDOWA PRZYSTANKU W MARCINKOWIE</t>
  </si>
  <si>
    <t>700</t>
  </si>
  <si>
    <t>PRZEBUDOWA BUDYNKU BYŁEJ SZKOŁY W GRABOWIE - NA MIESZKANIA KOMUNALNE</t>
  </si>
  <si>
    <t>OŚWIETLENIE PROBARK</t>
  </si>
  <si>
    <t>OŚWIETLENIE DROGI NA CMENTARZ W KOSEWIE</t>
  </si>
  <si>
    <t>BUDOWA OGÓLNODOSTĘPNEGO POMOSTU REKREACYJNEGO W MIEJSCOWOŚCI MIERZEJEWO</t>
  </si>
  <si>
    <t>ZAGOSPODAROWANIE TERENU W GRABOWIE - AKTYWNA WIEŚ</t>
  </si>
  <si>
    <t>ZAGOSPODAROWANIE TERENU W UŻRANKACH - AKTYWNA WIEŚ</t>
  </si>
  <si>
    <t>PRZEBUDOWA DROGI GMINNEJ MUNTOWO-CZERWONKI - ETAP II</t>
  </si>
  <si>
    <t>do zarządzenia Wójta Gminy Mrągowo nr  247/20</t>
  </si>
  <si>
    <t>z dnia 37 sierpnia 2020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</si>
</sst>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%"/>
    <numFmt numFmtId="168" formatCode="#,##0.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i/>
      <sz val="8"/>
      <name val="Arial CE"/>
      <family val="0"/>
    </font>
    <font>
      <b/>
      <sz val="14"/>
      <name val="Arial CE"/>
      <family val="0"/>
    </font>
    <font>
      <b/>
      <sz val="11"/>
      <name val="Arial CE"/>
      <family val="2"/>
    </font>
    <font>
      <b/>
      <sz val="22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horizontal="center" vertical="top"/>
    </xf>
    <xf numFmtId="49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right"/>
    </xf>
    <xf numFmtId="3" fontId="9" fillId="34" borderId="0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12" fillId="35" borderId="13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2" xfId="0" applyNumberFormat="1" applyFont="1" applyFill="1" applyBorder="1" applyAlignment="1">
      <alignment horizontal="right" vertical="center" wrapText="1"/>
    </xf>
    <xf numFmtId="4" fontId="1" fillId="33" borderId="15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1" fillId="33" borderId="19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/>
    </xf>
    <xf numFmtId="4" fontId="0" fillId="0" borderId="20" xfId="0" applyNumberFormat="1" applyFont="1" applyBorder="1" applyAlignment="1">
      <alignment horizontal="right" vertical="center" wrapText="1"/>
    </xf>
    <xf numFmtId="4" fontId="1" fillId="33" borderId="21" xfId="0" applyNumberFormat="1" applyFont="1" applyFill="1" applyBorder="1" applyAlignment="1">
      <alignment horizontal="right" vertical="center" wrapText="1"/>
    </xf>
    <xf numFmtId="4" fontId="1" fillId="33" borderId="14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34" borderId="23" xfId="0" applyFont="1" applyFill="1" applyBorder="1" applyAlignment="1">
      <alignment horizontal="right" vertical="center"/>
    </xf>
    <xf numFmtId="1" fontId="1" fillId="33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right" vertical="center"/>
    </xf>
    <xf numFmtId="0" fontId="0" fillId="34" borderId="22" xfId="0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right" vertical="center"/>
    </xf>
    <xf numFmtId="168" fontId="0" fillId="0" borderId="25" xfId="0" applyNumberFormat="1" applyFont="1" applyBorder="1" applyAlignment="1">
      <alignment horizontal="right" vertical="center"/>
    </xf>
    <xf numFmtId="168" fontId="0" fillId="0" borderId="23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right"/>
    </xf>
    <xf numFmtId="49" fontId="1" fillId="33" borderId="15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168" fontId="0" fillId="0" borderId="26" xfId="0" applyNumberFormat="1" applyFont="1" applyBorder="1" applyAlignment="1">
      <alignment horizontal="right" vertical="center"/>
    </xf>
    <xf numFmtId="0" fontId="10" fillId="34" borderId="12" xfId="0" applyFont="1" applyFill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/>
    </xf>
    <xf numFmtId="1" fontId="10" fillId="0" borderId="27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4" fontId="0" fillId="34" borderId="18" xfId="0" applyNumberFormat="1" applyFont="1" applyFill="1" applyBorder="1" applyAlignment="1">
      <alignment horizontal="right" vertical="center" wrapText="1"/>
    </xf>
    <xf numFmtId="4" fontId="0" fillId="34" borderId="17" xfId="0" applyNumberFormat="1" applyFont="1" applyFill="1" applyBorder="1" applyAlignment="1">
      <alignment horizontal="right" vertical="center" wrapText="1"/>
    </xf>
    <xf numFmtId="168" fontId="0" fillId="0" borderId="28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 wrapText="1"/>
    </xf>
    <xf numFmtId="4" fontId="0" fillId="0" borderId="29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4" fontId="0" fillId="34" borderId="29" xfId="0" applyNumberFormat="1" applyFont="1" applyFill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right"/>
    </xf>
    <xf numFmtId="49" fontId="0" fillId="33" borderId="11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right"/>
    </xf>
    <xf numFmtId="0" fontId="0" fillId="34" borderId="30" xfId="0" applyFont="1" applyFill="1" applyBorder="1" applyAlignment="1">
      <alignment horizontal="right" vertical="center"/>
    </xf>
    <xf numFmtId="49" fontId="0" fillId="34" borderId="17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 wrapText="1"/>
    </xf>
    <xf numFmtId="168" fontId="1" fillId="33" borderId="1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66" fontId="0" fillId="0" borderId="0" xfId="0" applyNumberFormat="1" applyFill="1" applyBorder="1" applyAlignment="1">
      <alignment/>
    </xf>
    <xf numFmtId="168" fontId="1" fillId="33" borderId="31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 wrapText="1"/>
    </xf>
    <xf numFmtId="1" fontId="1" fillId="33" borderId="1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168" fontId="1" fillId="33" borderId="27" xfId="0" applyNumberFormat="1" applyFont="1" applyFill="1" applyBorder="1" applyAlignment="1">
      <alignment horizontal="right" vertical="center"/>
    </xf>
    <xf numFmtId="1" fontId="0" fillId="34" borderId="32" xfId="0" applyNumberFormat="1" applyFont="1" applyFill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4" fontId="0" fillId="0" borderId="36" xfId="0" applyNumberFormat="1" applyFont="1" applyBorder="1" applyAlignment="1">
      <alignment horizontal="right" vertical="center" wrapText="1"/>
    </xf>
    <xf numFmtId="4" fontId="0" fillId="0" borderId="29" xfId="0" applyNumberFormat="1" applyFont="1" applyBorder="1" applyAlignment="1">
      <alignment horizontal="right" vertical="center" wrapText="1"/>
    </xf>
    <xf numFmtId="4" fontId="0" fillId="34" borderId="37" xfId="0" applyNumberFormat="1" applyFont="1" applyFill="1" applyBorder="1" applyAlignment="1">
      <alignment horizontal="right" vertical="center"/>
    </xf>
    <xf numFmtId="1" fontId="0" fillId="34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1" fontId="0" fillId="34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49" fontId="0" fillId="0" borderId="40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vertical="center" wrapText="1"/>
    </xf>
    <xf numFmtId="4" fontId="0" fillId="0" borderId="42" xfId="0" applyNumberFormat="1" applyFont="1" applyBorder="1" applyAlignment="1">
      <alignment horizontal="right" vertical="center" wrapText="1"/>
    </xf>
    <xf numFmtId="4" fontId="0" fillId="0" borderId="44" xfId="0" applyNumberFormat="1" applyFont="1" applyBorder="1" applyAlignment="1">
      <alignment horizontal="right" vertical="center" wrapText="1"/>
    </xf>
    <xf numFmtId="168" fontId="0" fillId="0" borderId="45" xfId="0" applyNumberFormat="1" applyFont="1" applyBorder="1" applyAlignment="1">
      <alignment horizontal="right" vertical="center"/>
    </xf>
    <xf numFmtId="49" fontId="1" fillId="33" borderId="14" xfId="0" applyNumberFormat="1" applyFont="1" applyFill="1" applyBorder="1" applyAlignment="1">
      <alignment horizontal="center" vertical="center"/>
    </xf>
    <xf numFmtId="1" fontId="0" fillId="34" borderId="36" xfId="0" applyNumberFormat="1" applyFont="1" applyFill="1" applyBorder="1" applyAlignment="1">
      <alignment horizontal="center" vertical="center"/>
    </xf>
    <xf numFmtId="49" fontId="0" fillId="34" borderId="29" xfId="0" applyNumberFormat="1" applyFont="1" applyFill="1" applyBorder="1" applyAlignment="1">
      <alignment horizontal="center" vertical="center"/>
    </xf>
    <xf numFmtId="49" fontId="0" fillId="34" borderId="37" xfId="0" applyNumberFormat="1" applyFont="1" applyFill="1" applyBorder="1" applyAlignment="1">
      <alignment vertical="center" wrapText="1"/>
    </xf>
    <xf numFmtId="4" fontId="0" fillId="34" borderId="36" xfId="0" applyNumberFormat="1" applyFont="1" applyFill="1" applyBorder="1" applyAlignment="1">
      <alignment horizontal="right" vertical="center" wrapText="1"/>
    </xf>
    <xf numFmtId="4" fontId="0" fillId="34" borderId="29" xfId="0" applyNumberFormat="1" applyFont="1" applyFill="1" applyBorder="1" applyAlignment="1">
      <alignment horizontal="right" vertical="center" wrapText="1"/>
    </xf>
    <xf numFmtId="4" fontId="0" fillId="34" borderId="37" xfId="0" applyNumberFormat="1" applyFont="1" applyFill="1" applyBorder="1" applyAlignment="1">
      <alignment horizontal="right" vertical="center" wrapText="1"/>
    </xf>
    <xf numFmtId="4" fontId="0" fillId="34" borderId="46" xfId="0" applyNumberFormat="1" applyFont="1" applyFill="1" applyBorder="1" applyAlignment="1">
      <alignment horizontal="right" vertical="center" wrapText="1"/>
    </xf>
    <xf numFmtId="1" fontId="0" fillId="34" borderId="17" xfId="0" applyNumberFormat="1" applyFont="1" applyFill="1" applyBorder="1" applyAlignment="1">
      <alignment horizontal="center" vertical="center"/>
    </xf>
    <xf numFmtId="4" fontId="0" fillId="34" borderId="47" xfId="0" applyNumberFormat="1" applyFont="1" applyFill="1" applyBorder="1" applyAlignment="1">
      <alignment horizontal="right" vertical="center" wrapText="1"/>
    </xf>
    <xf numFmtId="168" fontId="1" fillId="33" borderId="13" xfId="0" applyNumberFormat="1" applyFont="1" applyFill="1" applyBorder="1" applyAlignment="1">
      <alignment horizontal="right" vertical="center"/>
    </xf>
    <xf numFmtId="168" fontId="0" fillId="0" borderId="48" xfId="0" applyNumberFormat="1" applyFont="1" applyBorder="1" applyAlignment="1">
      <alignment horizontal="right" vertical="center"/>
    </xf>
    <xf numFmtId="49" fontId="0" fillId="34" borderId="36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4" fontId="0" fillId="34" borderId="20" xfId="0" applyNumberFormat="1" applyFont="1" applyFill="1" applyBorder="1" applyAlignment="1">
      <alignment horizontal="right" vertical="center" wrapText="1"/>
    </xf>
    <xf numFmtId="4" fontId="1" fillId="35" borderId="12" xfId="0" applyNumberFormat="1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/>
    </xf>
    <xf numFmtId="168" fontId="0" fillId="0" borderId="22" xfId="0" applyNumberFormat="1" applyFont="1" applyBorder="1" applyAlignment="1">
      <alignment horizontal="right" vertical="center"/>
    </xf>
    <xf numFmtId="168" fontId="0" fillId="0" borderId="49" xfId="0" applyNumberFormat="1" applyFont="1" applyBorder="1" applyAlignment="1">
      <alignment horizontal="right" vertical="center"/>
    </xf>
    <xf numFmtId="1" fontId="1" fillId="33" borderId="12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" fontId="1" fillId="35" borderId="15" xfId="0" applyNumberFormat="1" applyFont="1" applyFill="1" applyBorder="1" applyAlignment="1">
      <alignment horizontal="right" vertical="center" wrapText="1"/>
    </xf>
    <xf numFmtId="4" fontId="0" fillId="0" borderId="50" xfId="0" applyNumberFormat="1" applyFont="1" applyBorder="1" applyAlignment="1">
      <alignment horizontal="right" vertical="center" wrapText="1"/>
    </xf>
    <xf numFmtId="1" fontId="0" fillId="0" borderId="51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4" fontId="0" fillId="0" borderId="4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horizontal="center"/>
    </xf>
    <xf numFmtId="4" fontId="0" fillId="34" borderId="39" xfId="0" applyNumberFormat="1" applyFont="1" applyFill="1" applyBorder="1" applyAlignment="1">
      <alignment horizontal="right" vertical="center" wrapText="1"/>
    </xf>
    <xf numFmtId="4" fontId="0" fillId="0" borderId="40" xfId="0" applyNumberFormat="1" applyFont="1" applyBorder="1" applyAlignment="1">
      <alignment horizontal="right" vertical="center" wrapText="1"/>
    </xf>
    <xf numFmtId="4" fontId="0" fillId="0" borderId="40" xfId="0" applyNumberFormat="1" applyFont="1" applyFill="1" applyBorder="1" applyAlignment="1">
      <alignment horizontal="right" vertical="center" wrapText="1"/>
    </xf>
    <xf numFmtId="1" fontId="1" fillId="33" borderId="52" xfId="0" applyNumberFormat="1" applyFont="1" applyFill="1" applyBorder="1" applyAlignment="1">
      <alignment horizontal="center" vertical="center"/>
    </xf>
    <xf numFmtId="1" fontId="1" fillId="33" borderId="53" xfId="0" applyNumberFormat="1" applyFont="1" applyFill="1" applyBorder="1" applyAlignment="1">
      <alignment horizontal="center" vertical="center"/>
    </xf>
    <xf numFmtId="49" fontId="0" fillId="33" borderId="53" xfId="0" applyNumberFormat="1" applyFont="1" applyFill="1" applyBorder="1" applyAlignment="1">
      <alignment horizontal="center" vertical="center"/>
    </xf>
    <xf numFmtId="49" fontId="1" fillId="33" borderId="54" xfId="0" applyNumberFormat="1" applyFont="1" applyFill="1" applyBorder="1" applyAlignment="1">
      <alignment vertical="center" wrapText="1"/>
    </xf>
    <xf numFmtId="4" fontId="1" fillId="33" borderId="52" xfId="0" applyNumberFormat="1" applyFont="1" applyFill="1" applyBorder="1" applyAlignment="1">
      <alignment horizontal="right" vertical="center" wrapText="1"/>
    </xf>
    <xf numFmtId="4" fontId="1" fillId="33" borderId="53" xfId="0" applyNumberFormat="1" applyFont="1" applyFill="1" applyBorder="1" applyAlignment="1">
      <alignment horizontal="right" vertical="center" wrapText="1"/>
    </xf>
    <xf numFmtId="4" fontId="1" fillId="33" borderId="55" xfId="0" applyNumberFormat="1" applyFont="1" applyFill="1" applyBorder="1" applyAlignment="1">
      <alignment horizontal="right" vertical="center" wrapText="1"/>
    </xf>
    <xf numFmtId="4" fontId="1" fillId="33" borderId="56" xfId="0" applyNumberFormat="1" applyFont="1" applyFill="1" applyBorder="1" applyAlignment="1">
      <alignment horizontal="right" vertical="center" wrapText="1"/>
    </xf>
    <xf numFmtId="168" fontId="1" fillId="33" borderId="57" xfId="0" applyNumberFormat="1" applyFont="1" applyFill="1" applyBorder="1" applyAlignment="1">
      <alignment horizontal="right" vertical="center"/>
    </xf>
    <xf numFmtId="168" fontId="1" fillId="36" borderId="27" xfId="0" applyNumberFormat="1" applyFont="1" applyFill="1" applyBorder="1" applyAlignment="1">
      <alignment horizontal="right" vertical="center"/>
    </xf>
    <xf numFmtId="1" fontId="1" fillId="33" borderId="21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4" fontId="0" fillId="34" borderId="58" xfId="0" applyNumberFormat="1" applyFont="1" applyFill="1" applyBorder="1" applyAlignment="1">
      <alignment horizontal="right" vertical="center" wrapText="1"/>
    </xf>
    <xf numFmtId="4" fontId="0" fillId="37" borderId="59" xfId="0" applyNumberFormat="1" applyFont="1" applyFill="1" applyBorder="1" applyAlignment="1">
      <alignment horizontal="right" vertical="center" wrapText="1"/>
    </xf>
    <xf numFmtId="4" fontId="0" fillId="37" borderId="34" xfId="0" applyNumberFormat="1" applyFont="1" applyFill="1" applyBorder="1" applyAlignment="1">
      <alignment horizontal="right" vertical="center" wrapText="1"/>
    </xf>
    <xf numFmtId="4" fontId="0" fillId="37" borderId="35" xfId="0" applyNumberFormat="1" applyFont="1" applyFill="1" applyBorder="1" applyAlignment="1">
      <alignment horizontal="right" vertical="center" wrapText="1"/>
    </xf>
    <xf numFmtId="1" fontId="0" fillId="37" borderId="17" xfId="0" applyNumberFormat="1" applyFont="1" applyFill="1" applyBorder="1" applyAlignment="1">
      <alignment horizontal="center" vertical="center"/>
    </xf>
    <xf numFmtId="49" fontId="0" fillId="37" borderId="18" xfId="0" applyNumberFormat="1" applyFont="1" applyFill="1" applyBorder="1" applyAlignment="1">
      <alignment vertical="center" wrapText="1"/>
    </xf>
    <xf numFmtId="4" fontId="0" fillId="37" borderId="51" xfId="0" applyNumberFormat="1" applyFont="1" applyFill="1" applyBorder="1" applyAlignment="1">
      <alignment horizontal="right" vertical="center" wrapText="1"/>
    </xf>
    <xf numFmtId="4" fontId="0" fillId="37" borderId="17" xfId="0" applyNumberFormat="1" applyFont="1" applyFill="1" applyBorder="1" applyAlignment="1">
      <alignment horizontal="right" vertical="center" wrapText="1"/>
    </xf>
    <xf numFmtId="4" fontId="0" fillId="37" borderId="18" xfId="0" applyNumberFormat="1" applyFont="1" applyFill="1" applyBorder="1" applyAlignment="1">
      <alignment horizontal="right" vertical="center" wrapText="1"/>
    </xf>
    <xf numFmtId="4" fontId="0" fillId="37" borderId="20" xfId="0" applyNumberFormat="1" applyFont="1" applyFill="1" applyBorder="1" applyAlignment="1">
      <alignment horizontal="right" vertical="center" wrapText="1"/>
    </xf>
    <xf numFmtId="49" fontId="0" fillId="37" borderId="34" xfId="0" applyNumberFormat="1" applyFont="1" applyFill="1" applyBorder="1" applyAlignment="1">
      <alignment horizontal="center" vertical="center"/>
    </xf>
    <xf numFmtId="1" fontId="0" fillId="37" borderId="16" xfId="0" applyNumberFormat="1" applyFont="1" applyFill="1" applyBorder="1" applyAlignment="1">
      <alignment horizontal="center" vertical="center"/>
    </xf>
    <xf numFmtId="49" fontId="0" fillId="37" borderId="18" xfId="0" applyNumberFormat="1" applyFont="1" applyFill="1" applyBorder="1" applyAlignment="1">
      <alignment horizontal="center" vertical="center"/>
    </xf>
    <xf numFmtId="4" fontId="0" fillId="0" borderId="38" xfId="0" applyNumberFormat="1" applyFont="1" applyBorder="1" applyAlignment="1">
      <alignment horizontal="right" vertical="center" wrapText="1"/>
    </xf>
    <xf numFmtId="4" fontId="0" fillId="0" borderId="39" xfId="0" applyNumberFormat="1" applyFont="1" applyBorder="1" applyAlignment="1">
      <alignment horizontal="right" vertical="center" wrapText="1"/>
    </xf>
    <xf numFmtId="4" fontId="0" fillId="0" borderId="60" xfId="0" applyNumberFormat="1" applyFont="1" applyBorder="1" applyAlignment="1">
      <alignment horizontal="right" vertical="center" wrapText="1"/>
    </xf>
    <xf numFmtId="4" fontId="0" fillId="0" borderId="61" xfId="0" applyNumberFormat="1" applyFont="1" applyBorder="1" applyAlignment="1">
      <alignment horizontal="right" vertical="center" wrapText="1"/>
    </xf>
    <xf numFmtId="4" fontId="0" fillId="34" borderId="62" xfId="0" applyNumberFormat="1" applyFont="1" applyFill="1" applyBorder="1" applyAlignment="1">
      <alignment horizontal="right" vertical="center"/>
    </xf>
    <xf numFmtId="4" fontId="0" fillId="37" borderId="63" xfId="0" applyNumberFormat="1" applyFont="1" applyFill="1" applyBorder="1" applyAlignment="1">
      <alignment horizontal="right" vertical="center" wrapText="1"/>
    </xf>
    <xf numFmtId="4" fontId="0" fillId="37" borderId="47" xfId="0" applyNumberFormat="1" applyFont="1" applyFill="1" applyBorder="1" applyAlignment="1">
      <alignment horizontal="right" vertical="center" wrapText="1"/>
    </xf>
    <xf numFmtId="4" fontId="0" fillId="0" borderId="37" xfId="0" applyNumberFormat="1" applyFont="1" applyBorder="1" applyAlignment="1">
      <alignment horizontal="righ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4" fontId="0" fillId="34" borderId="35" xfId="0" applyNumberFormat="1" applyFont="1" applyFill="1" applyBorder="1" applyAlignment="1">
      <alignment horizontal="right" vertical="center"/>
    </xf>
    <xf numFmtId="1" fontId="0" fillId="34" borderId="58" xfId="0" applyNumberFormat="1" applyFont="1" applyFill="1" applyBorder="1" applyAlignment="1">
      <alignment horizontal="center" vertical="center"/>
    </xf>
    <xf numFmtId="49" fontId="0" fillId="34" borderId="42" xfId="0" applyNumberFormat="1" applyFont="1" applyFill="1" applyBorder="1" applyAlignment="1">
      <alignment horizontal="center" vertical="center"/>
    </xf>
    <xf numFmtId="4" fontId="0" fillId="34" borderId="30" xfId="0" applyNumberFormat="1" applyFont="1" applyFill="1" applyBorder="1" applyAlignment="1">
      <alignment horizontal="right" vertical="center" wrapText="1"/>
    </xf>
    <xf numFmtId="49" fontId="0" fillId="34" borderId="18" xfId="0" applyNumberFormat="1" applyFont="1" applyFill="1" applyBorder="1" applyAlignment="1">
      <alignment horizontal="center" vertical="center"/>
    </xf>
    <xf numFmtId="4" fontId="0" fillId="34" borderId="22" xfId="0" applyNumberFormat="1" applyFont="1" applyFill="1" applyBorder="1" applyAlignment="1">
      <alignment horizontal="right" vertical="center" wrapText="1"/>
    </xf>
    <xf numFmtId="4" fontId="0" fillId="34" borderId="61" xfId="0" applyNumberFormat="1" applyFont="1" applyFill="1" applyBorder="1" applyAlignment="1">
      <alignment horizontal="right" vertical="center" wrapText="1"/>
    </xf>
    <xf numFmtId="4" fontId="0" fillId="0" borderId="64" xfId="0" applyNumberFormat="1" applyFont="1" applyBorder="1" applyAlignment="1">
      <alignment horizontal="right" vertical="center" wrapText="1"/>
    </xf>
    <xf numFmtId="4" fontId="0" fillId="0" borderId="38" xfId="0" applyNumberFormat="1" applyFont="1" applyBorder="1" applyAlignment="1">
      <alignment horizontal="right" vertical="center" wrapText="1"/>
    </xf>
    <xf numFmtId="1" fontId="0" fillId="37" borderId="32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 horizontal="center" vertical="center"/>
    </xf>
    <xf numFmtId="49" fontId="0" fillId="37" borderId="35" xfId="0" applyNumberFormat="1" applyFont="1" applyFill="1" applyBorder="1" applyAlignment="1">
      <alignment vertical="center" wrapText="1"/>
    </xf>
    <xf numFmtId="4" fontId="0" fillId="37" borderId="33" xfId="0" applyNumberFormat="1" applyFont="1" applyFill="1" applyBorder="1" applyAlignment="1">
      <alignment horizontal="right" vertical="center" wrapText="1"/>
    </xf>
    <xf numFmtId="49" fontId="0" fillId="0" borderId="3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4" fontId="0" fillId="0" borderId="39" xfId="0" applyNumberFormat="1" applyFont="1" applyFill="1" applyBorder="1" applyAlignment="1">
      <alignment horizontal="right" vertical="center" wrapText="1"/>
    </xf>
    <xf numFmtId="4" fontId="0" fillId="0" borderId="36" xfId="0" applyNumberFormat="1" applyFont="1" applyFill="1" applyBorder="1" applyAlignment="1">
      <alignment horizontal="right" vertical="center" wrapText="1"/>
    </xf>
    <xf numFmtId="1" fontId="0" fillId="34" borderId="65" xfId="0" applyNumberFormat="1" applyFont="1" applyFill="1" applyBorder="1" applyAlignment="1">
      <alignment horizontal="center" vertical="center"/>
    </xf>
    <xf numFmtId="1" fontId="0" fillId="34" borderId="44" xfId="0" applyNumberFormat="1" applyFont="1" applyFill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vertical="center" wrapText="1"/>
    </xf>
    <xf numFmtId="4" fontId="0" fillId="0" borderId="65" xfId="0" applyNumberFormat="1" applyFont="1" applyBorder="1" applyAlignment="1">
      <alignment horizontal="right" vertical="center" wrapText="1"/>
    </xf>
    <xf numFmtId="4" fontId="0" fillId="34" borderId="44" xfId="0" applyNumberFormat="1" applyFont="1" applyFill="1" applyBorder="1" applyAlignment="1">
      <alignment horizontal="right" vertical="center" wrapText="1"/>
    </xf>
    <xf numFmtId="4" fontId="0" fillId="34" borderId="66" xfId="0" applyNumberFormat="1" applyFont="1" applyFill="1" applyBorder="1" applyAlignment="1">
      <alignment horizontal="right" vertical="center" wrapText="1"/>
    </xf>
    <xf numFmtId="4" fontId="0" fillId="34" borderId="67" xfId="0" applyNumberFormat="1" applyFont="1" applyFill="1" applyBorder="1" applyAlignment="1">
      <alignment horizontal="right" vertical="center" wrapText="1"/>
    </xf>
    <xf numFmtId="4" fontId="0" fillId="0" borderId="68" xfId="0" applyNumberFormat="1" applyFont="1" applyFill="1" applyBorder="1" applyAlignment="1">
      <alignment horizontal="right" vertical="center" wrapText="1"/>
    </xf>
    <xf numFmtId="4" fontId="0" fillId="0" borderId="44" xfId="0" applyNumberFormat="1" applyFont="1" applyFill="1" applyBorder="1" applyAlignment="1">
      <alignment horizontal="right" vertical="center" wrapText="1"/>
    </xf>
    <xf numFmtId="4" fontId="0" fillId="34" borderId="66" xfId="0" applyNumberFormat="1" applyFont="1" applyFill="1" applyBorder="1" applyAlignment="1">
      <alignment horizontal="right" vertical="center"/>
    </xf>
    <xf numFmtId="168" fontId="0" fillId="0" borderId="69" xfId="0" applyNumberFormat="1" applyFont="1" applyBorder="1" applyAlignment="1">
      <alignment horizontal="right" vertical="center"/>
    </xf>
    <xf numFmtId="168" fontId="0" fillId="0" borderId="70" xfId="0" applyNumberFormat="1" applyFont="1" applyBorder="1" applyAlignment="1">
      <alignment horizontal="right" vertical="center"/>
    </xf>
    <xf numFmtId="168" fontId="0" fillId="0" borderId="71" xfId="0" applyNumberFormat="1" applyFont="1" applyBorder="1" applyAlignment="1">
      <alignment horizontal="right" vertical="center"/>
    </xf>
    <xf numFmtId="4" fontId="0" fillId="0" borderId="47" xfId="0" applyNumberFormat="1" applyFont="1" applyFill="1" applyBorder="1" applyAlignment="1">
      <alignment horizontal="right" vertical="center" wrapText="1"/>
    </xf>
    <xf numFmtId="168" fontId="1" fillId="36" borderId="57" xfId="0" applyNumberFormat="1" applyFont="1" applyFill="1" applyBorder="1" applyAlignment="1">
      <alignment horizontal="right" vertical="center"/>
    </xf>
    <xf numFmtId="168" fontId="1" fillId="38" borderId="21" xfId="0" applyNumberFormat="1" applyFont="1" applyFill="1" applyBorder="1" applyAlignment="1">
      <alignment horizontal="right" vertical="center"/>
    </xf>
    <xf numFmtId="168" fontId="1" fillId="38" borderId="27" xfId="0" applyNumberFormat="1" applyFont="1" applyFill="1" applyBorder="1" applyAlignment="1">
      <alignment horizontal="right" vertical="center"/>
    </xf>
    <xf numFmtId="168" fontId="1" fillId="38" borderId="13" xfId="0" applyNumberFormat="1" applyFont="1" applyFill="1" applyBorder="1" applyAlignment="1">
      <alignment horizontal="right" vertical="center"/>
    </xf>
    <xf numFmtId="166" fontId="11" fillId="0" borderId="0" xfId="0" applyNumberFormat="1" applyFont="1" applyAlignment="1">
      <alignment horizontal="center"/>
    </xf>
    <xf numFmtId="0" fontId="1" fillId="33" borderId="63" xfId="0" applyFont="1" applyFill="1" applyBorder="1" applyAlignment="1">
      <alignment horizontal="center" vertical="center" wrapText="1"/>
    </xf>
    <xf numFmtId="166" fontId="1" fillId="33" borderId="52" xfId="0" applyNumberFormat="1" applyFont="1" applyFill="1" applyBorder="1" applyAlignment="1">
      <alignment horizontal="center" vertical="center" wrapText="1"/>
    </xf>
    <xf numFmtId="166" fontId="1" fillId="33" borderId="45" xfId="0" applyNumberFormat="1" applyFont="1" applyFill="1" applyBorder="1" applyAlignment="1">
      <alignment horizontal="center" vertical="center" wrapText="1"/>
    </xf>
    <xf numFmtId="166" fontId="1" fillId="33" borderId="60" xfId="0" applyNumberFormat="1" applyFont="1" applyFill="1" applyBorder="1" applyAlignment="1">
      <alignment horizontal="center" vertical="center" wrapText="1"/>
    </xf>
    <xf numFmtId="166" fontId="1" fillId="33" borderId="31" xfId="0" applyNumberFormat="1" applyFont="1" applyFill="1" applyBorder="1" applyAlignment="1">
      <alignment horizontal="center" vertical="center" wrapText="1"/>
    </xf>
    <xf numFmtId="166" fontId="1" fillId="33" borderId="30" xfId="0" applyNumberFormat="1" applyFont="1" applyFill="1" applyBorder="1" applyAlignment="1">
      <alignment horizontal="center" vertical="center" wrapText="1"/>
    </xf>
    <xf numFmtId="166" fontId="1" fillId="33" borderId="24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/>
    </xf>
    <xf numFmtId="166" fontId="1" fillId="33" borderId="57" xfId="0" applyNumberFormat="1" applyFont="1" applyFill="1" applyBorder="1" applyAlignment="1">
      <alignment horizontal="center" vertical="center" wrapText="1"/>
    </xf>
    <xf numFmtId="166" fontId="1" fillId="33" borderId="28" xfId="0" applyNumberFormat="1" applyFont="1" applyFill="1" applyBorder="1" applyAlignment="1">
      <alignment horizontal="center" vertical="center" wrapText="1"/>
    </xf>
    <xf numFmtId="166" fontId="1" fillId="33" borderId="72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49" fontId="12" fillId="39" borderId="21" xfId="0" applyNumberFormat="1" applyFont="1" applyFill="1" applyBorder="1" applyAlignment="1">
      <alignment horizontal="center" vertical="center"/>
    </xf>
    <xf numFmtId="49" fontId="12" fillId="39" borderId="19" xfId="0" applyNumberFormat="1" applyFont="1" applyFill="1" applyBorder="1" applyAlignment="1">
      <alignment horizontal="center" vertical="center"/>
    </xf>
    <xf numFmtId="49" fontId="1" fillId="33" borderId="53" xfId="0" applyNumberFormat="1" applyFont="1" applyFill="1" applyBorder="1" applyAlignment="1">
      <alignment horizontal="center" vertical="center"/>
    </xf>
    <xf numFmtId="49" fontId="1" fillId="33" borderId="58" xfId="0" applyNumberFormat="1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shrinkToFit="1"/>
    </xf>
    <xf numFmtId="0" fontId="1" fillId="33" borderId="30" xfId="0" applyFont="1" applyFill="1" applyBorder="1" applyAlignment="1">
      <alignment horizontal="center" vertical="center" shrinkToFit="1"/>
    </xf>
    <xf numFmtId="0" fontId="9" fillId="33" borderId="58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1" fillId="33" borderId="77" xfId="0" applyFont="1" applyFill="1" applyBorder="1" applyAlignment="1">
      <alignment horizontal="center" vertical="center" wrapText="1"/>
    </xf>
    <xf numFmtId="0" fontId="9" fillId="33" borderId="78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7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zoomScale="79" zoomScaleNormal="79" zoomScaleSheetLayoutView="55" zoomScalePageLayoutView="0" workbookViewId="0" topLeftCell="A1">
      <pane ySplit="12" topLeftCell="A52" activePane="bottomLeft" state="frozen"/>
      <selection pane="topLeft" activeCell="D1" sqref="D1"/>
      <selection pane="bottomLeft" activeCell="AA36" sqref="AA36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7.625" style="4" customWidth="1"/>
    <col min="4" max="4" width="40.625" style="0" customWidth="1"/>
    <col min="5" max="5" width="14.25390625" style="0" customWidth="1"/>
    <col min="6" max="6" width="12.25390625" style="0" customWidth="1"/>
    <col min="7" max="7" width="11.875" style="0" customWidth="1"/>
    <col min="8" max="8" width="13.25390625" style="0" customWidth="1"/>
    <col min="9" max="9" width="11.125" style="0" customWidth="1"/>
    <col min="10" max="10" width="12.25390625" style="0" customWidth="1"/>
    <col min="11" max="11" width="13.625" style="0" customWidth="1"/>
    <col min="12" max="12" width="12.00390625" style="0" customWidth="1"/>
    <col min="13" max="13" width="11.375" style="0" customWidth="1"/>
    <col min="14" max="14" width="10.75390625" style="0" customWidth="1"/>
    <col min="15" max="15" width="11.75390625" style="0" customWidth="1"/>
    <col min="16" max="16" width="12.25390625" style="0" customWidth="1"/>
    <col min="17" max="17" width="9.75390625" style="5" customWidth="1"/>
    <col min="18" max="18" width="10.125" style="5" customWidth="1"/>
    <col min="19" max="19" width="9.00390625" style="5" customWidth="1"/>
    <col min="20" max="20" width="36.875" style="0" hidden="1" customWidth="1"/>
    <col min="21" max="21" width="1.00390625" style="0" customWidth="1"/>
  </cols>
  <sheetData>
    <row r="1" spans="8:19" ht="15">
      <c r="H1" s="70"/>
      <c r="I1" s="70"/>
      <c r="O1" s="245" t="s">
        <v>55</v>
      </c>
      <c r="P1" s="245"/>
      <c r="Q1" s="245"/>
      <c r="R1" s="245"/>
      <c r="S1" s="245"/>
    </row>
    <row r="2" spans="8:19" ht="15">
      <c r="H2" s="70"/>
      <c r="I2" s="70"/>
      <c r="O2" s="243" t="s">
        <v>52</v>
      </c>
      <c r="P2" s="243"/>
      <c r="Q2" s="243"/>
      <c r="R2" s="243"/>
      <c r="S2" s="243"/>
    </row>
    <row r="3" spans="8:19" ht="15">
      <c r="H3" s="70"/>
      <c r="I3" s="70"/>
      <c r="O3" s="243" t="s">
        <v>119</v>
      </c>
      <c r="P3" s="243"/>
      <c r="Q3" s="243"/>
      <c r="R3" s="243"/>
      <c r="S3" s="243"/>
    </row>
    <row r="4" spans="8:19" ht="15">
      <c r="H4" s="70"/>
      <c r="I4" s="70"/>
      <c r="O4" s="243" t="s">
        <v>120</v>
      </c>
      <c r="P4" s="243"/>
      <c r="Q4" s="243"/>
      <c r="R4" s="243"/>
      <c r="S4" s="243"/>
    </row>
    <row r="5" spans="8:19" ht="15">
      <c r="H5" s="70"/>
      <c r="I5" s="70"/>
      <c r="O5" s="243" t="s">
        <v>53</v>
      </c>
      <c r="P5" s="243"/>
      <c r="Q5" s="243"/>
      <c r="R5" s="243"/>
      <c r="S5" s="243"/>
    </row>
    <row r="6" spans="8:19" ht="15">
      <c r="H6" s="70"/>
      <c r="I6" s="70"/>
      <c r="O6" s="243" t="s">
        <v>54</v>
      </c>
      <c r="P6" s="243"/>
      <c r="Q6" s="243"/>
      <c r="R6" s="243"/>
      <c r="S6" s="243"/>
    </row>
    <row r="7" spans="8:19" ht="15">
      <c r="H7" s="70"/>
      <c r="I7" s="70"/>
      <c r="O7" s="243" t="s">
        <v>103</v>
      </c>
      <c r="P7" s="243"/>
      <c r="Q7" s="243"/>
      <c r="R7" s="243"/>
      <c r="S7" s="243"/>
    </row>
    <row r="8" spans="1:21" s="1" customFormat="1" ht="39" customHeight="1">
      <c r="A8" s="244" t="s">
        <v>102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</row>
    <row r="9" spans="1:21" s="1" customFormat="1" ht="1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 t="s">
        <v>14</v>
      </c>
      <c r="U9" s="7"/>
    </row>
    <row r="10" spans="1:20" s="1" customFormat="1" ht="26.25" customHeight="1">
      <c r="A10" s="228" t="s">
        <v>11</v>
      </c>
      <c r="B10" s="226" t="s">
        <v>12</v>
      </c>
      <c r="C10" s="224" t="s">
        <v>0</v>
      </c>
      <c r="D10" s="230" t="s">
        <v>10</v>
      </c>
      <c r="E10" s="235" t="s">
        <v>101</v>
      </c>
      <c r="F10" s="208"/>
      <c r="G10" s="208"/>
      <c r="H10" s="208"/>
      <c r="I10" s="208"/>
      <c r="J10" s="236"/>
      <c r="K10" s="208" t="s">
        <v>19</v>
      </c>
      <c r="L10" s="208"/>
      <c r="M10" s="208"/>
      <c r="N10" s="208"/>
      <c r="O10" s="208"/>
      <c r="P10" s="208"/>
      <c r="Q10" s="209" t="s">
        <v>81</v>
      </c>
      <c r="R10" s="216" t="s">
        <v>88</v>
      </c>
      <c r="S10" s="212" t="s">
        <v>87</v>
      </c>
      <c r="T10" s="232" t="s">
        <v>3</v>
      </c>
    </row>
    <row r="11" spans="1:20" s="1" customFormat="1" ht="26.25" customHeight="1">
      <c r="A11" s="229"/>
      <c r="B11" s="227"/>
      <c r="C11" s="225"/>
      <c r="D11" s="231"/>
      <c r="E11" s="239" t="s">
        <v>15</v>
      </c>
      <c r="F11" s="220" t="s">
        <v>16</v>
      </c>
      <c r="G11" s="220" t="s">
        <v>76</v>
      </c>
      <c r="H11" s="220" t="s">
        <v>80</v>
      </c>
      <c r="I11" s="220" t="s">
        <v>79</v>
      </c>
      <c r="J11" s="237" t="s">
        <v>18</v>
      </c>
      <c r="K11" s="219" t="s">
        <v>16</v>
      </c>
      <c r="L11" s="220" t="s">
        <v>76</v>
      </c>
      <c r="M11" s="234" t="s">
        <v>39</v>
      </c>
      <c r="N11" s="220" t="s">
        <v>38</v>
      </c>
      <c r="O11" s="234" t="s">
        <v>18</v>
      </c>
      <c r="P11" s="241" t="s">
        <v>17</v>
      </c>
      <c r="Q11" s="210"/>
      <c r="R11" s="217"/>
      <c r="S11" s="213"/>
      <c r="T11" s="233"/>
    </row>
    <row r="12" spans="1:20" s="1" customFormat="1" ht="19.5" customHeight="1" thickBot="1">
      <c r="A12" s="229"/>
      <c r="B12" s="227"/>
      <c r="C12" s="225"/>
      <c r="D12" s="231"/>
      <c r="E12" s="240"/>
      <c r="F12" s="221"/>
      <c r="G12" s="221"/>
      <c r="H12" s="221"/>
      <c r="I12" s="221"/>
      <c r="J12" s="238"/>
      <c r="K12" s="219"/>
      <c r="L12" s="221"/>
      <c r="M12" s="234"/>
      <c r="N12" s="221"/>
      <c r="O12" s="234"/>
      <c r="P12" s="242"/>
      <c r="Q12" s="211"/>
      <c r="R12" s="218"/>
      <c r="S12" s="214"/>
      <c r="T12" s="233"/>
    </row>
    <row r="13" spans="1:21" ht="11.25" customHeight="1" thickBot="1">
      <c r="A13" s="17">
        <v>1</v>
      </c>
      <c r="B13" s="18">
        <v>2</v>
      </c>
      <c r="C13" s="19">
        <v>3</v>
      </c>
      <c r="D13" s="20">
        <v>4</v>
      </c>
      <c r="E13" s="17">
        <v>5</v>
      </c>
      <c r="F13" s="24">
        <v>6</v>
      </c>
      <c r="G13" s="24">
        <v>7</v>
      </c>
      <c r="H13" s="18">
        <v>8</v>
      </c>
      <c r="I13" s="148">
        <v>9</v>
      </c>
      <c r="J13" s="33">
        <v>10</v>
      </c>
      <c r="K13" s="132">
        <v>11</v>
      </c>
      <c r="L13" s="132">
        <v>12</v>
      </c>
      <c r="M13" s="50">
        <v>13</v>
      </c>
      <c r="N13" s="50">
        <v>14</v>
      </c>
      <c r="O13" s="20">
        <v>15</v>
      </c>
      <c r="P13" s="59">
        <v>16</v>
      </c>
      <c r="Q13" s="51">
        <v>17</v>
      </c>
      <c r="R13" s="52">
        <v>18</v>
      </c>
      <c r="S13" s="53">
        <v>19</v>
      </c>
      <c r="T13" s="23">
        <v>17</v>
      </c>
      <c r="U13" s="37"/>
    </row>
    <row r="14" spans="1:20" ht="18" customHeight="1">
      <c r="A14" s="84" t="s">
        <v>27</v>
      </c>
      <c r="B14" s="85" t="s">
        <v>2</v>
      </c>
      <c r="C14" s="86" t="s">
        <v>6</v>
      </c>
      <c r="D14" s="57" t="s">
        <v>82</v>
      </c>
      <c r="E14" s="29">
        <f aca="true" t="shared" si="0" ref="E14:E24">SUM(F14:J14)</f>
        <v>252000</v>
      </c>
      <c r="F14" s="31">
        <v>252000</v>
      </c>
      <c r="G14" s="31">
        <v>0</v>
      </c>
      <c r="H14" s="31">
        <v>0</v>
      </c>
      <c r="I14" s="31">
        <v>0</v>
      </c>
      <c r="J14" s="34">
        <v>0</v>
      </c>
      <c r="K14" s="130">
        <v>222400.06</v>
      </c>
      <c r="L14" s="30">
        <v>0</v>
      </c>
      <c r="M14" s="31">
        <v>0</v>
      </c>
      <c r="N14" s="31">
        <v>0</v>
      </c>
      <c r="O14" s="30">
        <v>0</v>
      </c>
      <c r="P14" s="60">
        <f aca="true" t="shared" si="1" ref="P14:P21">SUM(K14:O14)</f>
        <v>222400.06</v>
      </c>
      <c r="Q14" s="44">
        <f>SUM(K14,M14,N14,L14)*100/SUM(F14,H14,G14,I14)</f>
        <v>88.25399206349206</v>
      </c>
      <c r="R14" s="45">
        <v>0</v>
      </c>
      <c r="S14" s="49">
        <f aca="true" t="shared" si="2" ref="S14:S26">P14*100/E14</f>
        <v>88.25399206349206</v>
      </c>
      <c r="T14" s="38"/>
    </row>
    <row r="15" spans="1:20" ht="19.5" customHeight="1">
      <c r="A15" s="84" t="s">
        <v>28</v>
      </c>
      <c r="B15" s="85" t="s">
        <v>2</v>
      </c>
      <c r="C15" s="86" t="s">
        <v>6</v>
      </c>
      <c r="D15" s="125" t="s">
        <v>104</v>
      </c>
      <c r="E15" s="29">
        <f t="shared" si="0"/>
        <v>1290000</v>
      </c>
      <c r="F15" s="31">
        <v>635000</v>
      </c>
      <c r="G15" s="31">
        <v>0</v>
      </c>
      <c r="H15" s="31">
        <v>0</v>
      </c>
      <c r="I15" s="31">
        <v>0</v>
      </c>
      <c r="J15" s="34">
        <v>655000</v>
      </c>
      <c r="K15" s="202">
        <v>0</v>
      </c>
      <c r="L15" s="73">
        <v>0</v>
      </c>
      <c r="M15" s="73">
        <v>0</v>
      </c>
      <c r="N15" s="73">
        <v>0</v>
      </c>
      <c r="O15" s="73">
        <v>0</v>
      </c>
      <c r="P15" s="60">
        <f t="shared" si="1"/>
        <v>0</v>
      </c>
      <c r="Q15" s="44">
        <f aca="true" t="shared" si="3" ref="Q15:Q55">SUM(K15,M15,N15,L15)*100/SUM(F15,H15,G15,I15)</f>
        <v>0</v>
      </c>
      <c r="R15" s="45">
        <v>0</v>
      </c>
      <c r="S15" s="49">
        <f t="shared" si="2"/>
        <v>0</v>
      </c>
      <c r="T15" s="38"/>
    </row>
    <row r="16" spans="1:20" ht="25.5" customHeight="1">
      <c r="A16" s="84" t="s">
        <v>29</v>
      </c>
      <c r="B16" s="85" t="s">
        <v>2</v>
      </c>
      <c r="C16" s="86" t="s">
        <v>6</v>
      </c>
      <c r="D16" s="57" t="s">
        <v>107</v>
      </c>
      <c r="E16" s="29">
        <f t="shared" si="0"/>
        <v>318500</v>
      </c>
      <c r="F16" s="31">
        <v>318500</v>
      </c>
      <c r="G16" s="31">
        <v>0</v>
      </c>
      <c r="H16" s="31">
        <v>0</v>
      </c>
      <c r="I16" s="31">
        <v>0</v>
      </c>
      <c r="J16" s="34">
        <v>0</v>
      </c>
      <c r="K16" s="130">
        <v>2187.2</v>
      </c>
      <c r="L16" s="73">
        <v>0</v>
      </c>
      <c r="M16" s="73">
        <v>0</v>
      </c>
      <c r="N16" s="73">
        <v>0</v>
      </c>
      <c r="O16" s="73">
        <v>0</v>
      </c>
      <c r="P16" s="60">
        <f t="shared" si="1"/>
        <v>2187.2</v>
      </c>
      <c r="Q16" s="44">
        <f t="shared" si="3"/>
        <v>0.6867189952904238</v>
      </c>
      <c r="R16" s="45">
        <v>0</v>
      </c>
      <c r="S16" s="49">
        <f t="shared" si="2"/>
        <v>0.6867189952904238</v>
      </c>
      <c r="T16" s="38"/>
    </row>
    <row r="17" spans="1:20" ht="18" customHeight="1">
      <c r="A17" s="84" t="s">
        <v>30</v>
      </c>
      <c r="B17" s="85" t="s">
        <v>2</v>
      </c>
      <c r="C17" s="86" t="s">
        <v>6</v>
      </c>
      <c r="D17" s="57" t="s">
        <v>50</v>
      </c>
      <c r="E17" s="29">
        <f t="shared" si="0"/>
        <v>1095000</v>
      </c>
      <c r="F17" s="31">
        <v>1095000</v>
      </c>
      <c r="G17" s="31">
        <v>0</v>
      </c>
      <c r="H17" s="31">
        <v>0</v>
      </c>
      <c r="I17" s="31">
        <v>0</v>
      </c>
      <c r="J17" s="34">
        <v>0</v>
      </c>
      <c r="K17" s="108">
        <v>638871.87</v>
      </c>
      <c r="L17" s="73">
        <v>0</v>
      </c>
      <c r="M17" s="73">
        <v>0</v>
      </c>
      <c r="N17" s="73">
        <v>0</v>
      </c>
      <c r="O17" s="73">
        <v>0</v>
      </c>
      <c r="P17" s="60">
        <f t="shared" si="1"/>
        <v>638871.87</v>
      </c>
      <c r="Q17" s="44">
        <f>SUM(K17,M17,N17,L17)*100/SUM(F17,H17,G17,I17)</f>
        <v>58.34446301369863</v>
      </c>
      <c r="R17" s="45">
        <v>0</v>
      </c>
      <c r="S17" s="49">
        <f t="shared" si="2"/>
        <v>58.34446301369863</v>
      </c>
      <c r="T17" s="38"/>
    </row>
    <row r="18" spans="1:20" ht="31.5" customHeight="1">
      <c r="A18" s="84" t="s">
        <v>31</v>
      </c>
      <c r="B18" s="85" t="s">
        <v>2</v>
      </c>
      <c r="C18" s="86" t="s">
        <v>6</v>
      </c>
      <c r="D18" s="57" t="s">
        <v>51</v>
      </c>
      <c r="E18" s="29">
        <f t="shared" si="0"/>
        <v>45000</v>
      </c>
      <c r="F18" s="31">
        <v>45000</v>
      </c>
      <c r="G18" s="31">
        <v>0</v>
      </c>
      <c r="H18" s="31">
        <v>0</v>
      </c>
      <c r="I18" s="31">
        <v>0</v>
      </c>
      <c r="J18" s="34">
        <v>0</v>
      </c>
      <c r="K18" s="130">
        <v>0</v>
      </c>
      <c r="L18" s="73">
        <v>0</v>
      </c>
      <c r="M18" s="73">
        <v>0</v>
      </c>
      <c r="N18" s="73">
        <v>0</v>
      </c>
      <c r="O18" s="73">
        <v>0</v>
      </c>
      <c r="P18" s="60">
        <f t="shared" si="1"/>
        <v>0</v>
      </c>
      <c r="Q18" s="44">
        <f>SUM(K18,M18,N18,L18)*100/SUM(F18,H18,G18,I18)</f>
        <v>0</v>
      </c>
      <c r="R18" s="45">
        <v>0</v>
      </c>
      <c r="S18" s="49">
        <f t="shared" si="2"/>
        <v>0</v>
      </c>
      <c r="T18" s="38"/>
    </row>
    <row r="19" spans="1:20" ht="31.5" customHeight="1">
      <c r="A19" s="84" t="s">
        <v>32</v>
      </c>
      <c r="B19" s="85" t="s">
        <v>2</v>
      </c>
      <c r="C19" s="86" t="s">
        <v>6</v>
      </c>
      <c r="D19" s="57" t="s">
        <v>105</v>
      </c>
      <c r="E19" s="29">
        <f t="shared" si="0"/>
        <v>509370</v>
      </c>
      <c r="F19" s="31">
        <v>509370</v>
      </c>
      <c r="G19" s="31">
        <v>0</v>
      </c>
      <c r="H19" s="31">
        <v>0</v>
      </c>
      <c r="I19" s="31">
        <v>0</v>
      </c>
      <c r="J19" s="34">
        <v>0</v>
      </c>
      <c r="K19" s="130">
        <v>65190</v>
      </c>
      <c r="L19" s="73">
        <v>0</v>
      </c>
      <c r="M19" s="73">
        <v>0</v>
      </c>
      <c r="N19" s="73">
        <v>0</v>
      </c>
      <c r="O19" s="73">
        <v>0</v>
      </c>
      <c r="P19" s="60">
        <f t="shared" si="1"/>
        <v>65190</v>
      </c>
      <c r="Q19" s="44">
        <f>SUM(K19,M19,N19,L19)*100/SUM(F19,H19,G19,I19)</f>
        <v>12.798162435950292</v>
      </c>
      <c r="R19" s="45">
        <v>0</v>
      </c>
      <c r="S19" s="49">
        <f t="shared" si="2"/>
        <v>12.798162435950292</v>
      </c>
      <c r="T19" s="38"/>
    </row>
    <row r="20" spans="1:20" ht="31.5" customHeight="1">
      <c r="A20" s="84" t="s">
        <v>33</v>
      </c>
      <c r="B20" s="85" t="s">
        <v>2</v>
      </c>
      <c r="C20" s="86" t="s">
        <v>6</v>
      </c>
      <c r="D20" s="57" t="s">
        <v>83</v>
      </c>
      <c r="E20" s="29">
        <f t="shared" si="0"/>
        <v>10000</v>
      </c>
      <c r="F20" s="31">
        <v>10000</v>
      </c>
      <c r="G20" s="31">
        <v>0</v>
      </c>
      <c r="H20" s="31">
        <v>0</v>
      </c>
      <c r="I20" s="31">
        <v>0</v>
      </c>
      <c r="J20" s="34">
        <v>0</v>
      </c>
      <c r="K20" s="202">
        <v>0</v>
      </c>
      <c r="L20" s="73">
        <v>0</v>
      </c>
      <c r="M20" s="73">
        <v>0</v>
      </c>
      <c r="N20" s="73">
        <v>0</v>
      </c>
      <c r="O20" s="73">
        <v>0</v>
      </c>
      <c r="P20" s="60">
        <f t="shared" si="1"/>
        <v>0</v>
      </c>
      <c r="Q20" s="44">
        <f>SUM(K20,M20,N20,L20)*100/SUM(F20,H20,G20,I20)</f>
        <v>0</v>
      </c>
      <c r="R20" s="45">
        <v>0</v>
      </c>
      <c r="S20" s="49">
        <f t="shared" si="2"/>
        <v>0</v>
      </c>
      <c r="T20" s="38"/>
    </row>
    <row r="21" spans="1:20" ht="31.5" customHeight="1">
      <c r="A21" s="84" t="s">
        <v>34</v>
      </c>
      <c r="B21" s="85" t="s">
        <v>2</v>
      </c>
      <c r="C21" s="86" t="s">
        <v>6</v>
      </c>
      <c r="D21" s="57" t="s">
        <v>85</v>
      </c>
      <c r="E21" s="29">
        <f t="shared" si="0"/>
        <v>10000</v>
      </c>
      <c r="F21" s="31">
        <v>10000</v>
      </c>
      <c r="G21" s="31">
        <v>0</v>
      </c>
      <c r="H21" s="31">
        <v>0</v>
      </c>
      <c r="I21" s="31">
        <v>0</v>
      </c>
      <c r="J21" s="34">
        <v>0</v>
      </c>
      <c r="K21" s="202">
        <v>0</v>
      </c>
      <c r="L21" s="73">
        <v>0</v>
      </c>
      <c r="M21" s="73">
        <v>0</v>
      </c>
      <c r="N21" s="73">
        <v>0</v>
      </c>
      <c r="O21" s="73">
        <v>0</v>
      </c>
      <c r="P21" s="60">
        <f t="shared" si="1"/>
        <v>0</v>
      </c>
      <c r="Q21" s="44">
        <f>SUM(K21,M21,N21,L21)*100/SUM(F21,H21,G21,I21)</f>
        <v>0</v>
      </c>
      <c r="R21" s="45">
        <v>0</v>
      </c>
      <c r="S21" s="49">
        <f t="shared" si="2"/>
        <v>0</v>
      </c>
      <c r="T21" s="38"/>
    </row>
    <row r="22" spans="1:20" ht="18" customHeight="1">
      <c r="A22" s="84" t="s">
        <v>84</v>
      </c>
      <c r="B22" s="85" t="s">
        <v>2</v>
      </c>
      <c r="C22" s="86" t="s">
        <v>6</v>
      </c>
      <c r="D22" s="57" t="s">
        <v>91</v>
      </c>
      <c r="E22" s="29">
        <f t="shared" si="0"/>
        <v>92657</v>
      </c>
      <c r="F22" s="31">
        <v>92657</v>
      </c>
      <c r="G22" s="31">
        <v>0</v>
      </c>
      <c r="H22" s="31">
        <v>0</v>
      </c>
      <c r="I22" s="31">
        <v>0</v>
      </c>
      <c r="J22" s="34">
        <v>0</v>
      </c>
      <c r="K22" s="108">
        <v>1230</v>
      </c>
      <c r="L22" s="30"/>
      <c r="M22" s="31"/>
      <c r="N22" s="31"/>
      <c r="O22" s="30"/>
      <c r="P22" s="60">
        <f>SUM(K22:O22)</f>
        <v>1230</v>
      </c>
      <c r="Q22" s="44">
        <f t="shared" si="3"/>
        <v>1.3274766072719817</v>
      </c>
      <c r="R22" s="45">
        <v>0</v>
      </c>
      <c r="S22" s="49">
        <f t="shared" si="2"/>
        <v>1.3274766072719817</v>
      </c>
      <c r="T22" s="38"/>
    </row>
    <row r="23" spans="1:20" ht="18" customHeight="1">
      <c r="A23" s="84" t="s">
        <v>35</v>
      </c>
      <c r="B23" s="85" t="s">
        <v>2</v>
      </c>
      <c r="C23" s="86" t="s">
        <v>6</v>
      </c>
      <c r="D23" s="57" t="s">
        <v>90</v>
      </c>
      <c r="E23" s="29">
        <f t="shared" si="0"/>
        <v>10000</v>
      </c>
      <c r="F23" s="31">
        <v>10000</v>
      </c>
      <c r="G23" s="31">
        <v>0</v>
      </c>
      <c r="H23" s="31">
        <v>0</v>
      </c>
      <c r="I23" s="31">
        <v>0</v>
      </c>
      <c r="J23" s="34">
        <v>0</v>
      </c>
      <c r="K23" s="135">
        <v>0</v>
      </c>
      <c r="L23" s="135">
        <v>0</v>
      </c>
      <c r="M23" s="73">
        <v>0</v>
      </c>
      <c r="N23" s="73">
        <v>0</v>
      </c>
      <c r="O23" s="73">
        <v>0</v>
      </c>
      <c r="P23" s="60">
        <f>SUM(K23:O23)</f>
        <v>0</v>
      </c>
      <c r="Q23" s="44">
        <f t="shared" si="3"/>
        <v>0</v>
      </c>
      <c r="R23" s="45">
        <v>0</v>
      </c>
      <c r="S23" s="49">
        <f t="shared" si="2"/>
        <v>0</v>
      </c>
      <c r="T23" s="38"/>
    </row>
    <row r="24" spans="1:20" ht="18" customHeight="1">
      <c r="A24" s="84" t="s">
        <v>36</v>
      </c>
      <c r="B24" s="85" t="s">
        <v>2</v>
      </c>
      <c r="C24" s="86" t="s">
        <v>6</v>
      </c>
      <c r="D24" s="57" t="s">
        <v>106</v>
      </c>
      <c r="E24" s="29">
        <f t="shared" si="0"/>
        <v>25000</v>
      </c>
      <c r="F24" s="31">
        <v>25000</v>
      </c>
      <c r="G24" s="31">
        <v>0</v>
      </c>
      <c r="H24" s="31">
        <v>0</v>
      </c>
      <c r="I24" s="31">
        <v>0</v>
      </c>
      <c r="J24" s="34">
        <v>0</v>
      </c>
      <c r="K24" s="135">
        <v>0</v>
      </c>
      <c r="L24" s="135">
        <v>0</v>
      </c>
      <c r="M24" s="73">
        <v>0</v>
      </c>
      <c r="N24" s="73">
        <v>0</v>
      </c>
      <c r="O24" s="73">
        <v>0</v>
      </c>
      <c r="P24" s="60">
        <f>SUM(K24:O24)</f>
        <v>0</v>
      </c>
      <c r="Q24" s="44">
        <f t="shared" si="3"/>
        <v>0</v>
      </c>
      <c r="R24" s="45">
        <v>0</v>
      </c>
      <c r="S24" s="49">
        <f t="shared" si="2"/>
        <v>0</v>
      </c>
      <c r="T24" s="38"/>
    </row>
    <row r="25" spans="1:20" ht="18" customHeight="1">
      <c r="A25" s="84" t="s">
        <v>62</v>
      </c>
      <c r="B25" s="85" t="s">
        <v>2</v>
      </c>
      <c r="C25" s="86" t="s">
        <v>6</v>
      </c>
      <c r="D25" s="57" t="s">
        <v>56</v>
      </c>
      <c r="E25" s="29">
        <f>SUM(F25:J25)</f>
        <v>36750</v>
      </c>
      <c r="F25" s="31">
        <v>36750</v>
      </c>
      <c r="G25" s="31">
        <v>0</v>
      </c>
      <c r="H25" s="31">
        <v>0</v>
      </c>
      <c r="I25" s="31">
        <v>0</v>
      </c>
      <c r="J25" s="34">
        <v>0</v>
      </c>
      <c r="K25" s="130">
        <v>29863.55</v>
      </c>
      <c r="L25" s="135">
        <v>0</v>
      </c>
      <c r="M25" s="73">
        <v>0</v>
      </c>
      <c r="N25" s="73">
        <v>0</v>
      </c>
      <c r="O25" s="73">
        <v>0</v>
      </c>
      <c r="P25" s="58">
        <f>SUM(K25:O25)</f>
        <v>29863.55</v>
      </c>
      <c r="Q25" s="44">
        <f t="shared" si="3"/>
        <v>81.26136054421768</v>
      </c>
      <c r="R25" s="45">
        <v>0</v>
      </c>
      <c r="S25" s="49">
        <f t="shared" si="2"/>
        <v>81.26136054421768</v>
      </c>
      <c r="T25" s="38"/>
    </row>
    <row r="26" spans="1:20" ht="18" customHeight="1" thickBot="1">
      <c r="A26" s="84" t="s">
        <v>63</v>
      </c>
      <c r="B26" s="85" t="s">
        <v>2</v>
      </c>
      <c r="C26" s="86" t="s">
        <v>6</v>
      </c>
      <c r="D26" s="57" t="s">
        <v>21</v>
      </c>
      <c r="E26" s="29">
        <f>SUM(F26:J26)</f>
        <v>23250</v>
      </c>
      <c r="F26" s="31">
        <v>23250</v>
      </c>
      <c r="G26" s="31">
        <v>0</v>
      </c>
      <c r="H26" s="31">
        <v>0</v>
      </c>
      <c r="I26" s="31">
        <v>0</v>
      </c>
      <c r="J26" s="34">
        <v>0</v>
      </c>
      <c r="K26" s="130">
        <v>23247</v>
      </c>
      <c r="L26" s="135">
        <v>0</v>
      </c>
      <c r="M26" s="73">
        <v>0</v>
      </c>
      <c r="N26" s="73">
        <v>0</v>
      </c>
      <c r="O26" s="73">
        <v>0</v>
      </c>
      <c r="P26" s="58">
        <f>SUM(K26:O26)</f>
        <v>23247</v>
      </c>
      <c r="Q26" s="98">
        <f t="shared" si="3"/>
        <v>99.98709677419355</v>
      </c>
      <c r="R26" s="45">
        <v>0</v>
      </c>
      <c r="S26" s="49">
        <f t="shared" si="2"/>
        <v>99.98709677419355</v>
      </c>
      <c r="T26" s="38"/>
    </row>
    <row r="27" spans="1:20" ht="18" customHeight="1" thickBot="1">
      <c r="A27" s="74"/>
      <c r="B27" s="75" t="s">
        <v>2</v>
      </c>
      <c r="C27" s="11"/>
      <c r="D27" s="47" t="s">
        <v>1</v>
      </c>
      <c r="E27" s="35">
        <f aca="true" t="shared" si="4" ref="E27:P27">SUM(E14:E26)</f>
        <v>3717527</v>
      </c>
      <c r="F27" s="27">
        <f t="shared" si="4"/>
        <v>3062527</v>
      </c>
      <c r="G27" s="27">
        <f t="shared" si="4"/>
        <v>0</v>
      </c>
      <c r="H27" s="27">
        <f t="shared" si="4"/>
        <v>0</v>
      </c>
      <c r="I27" s="27">
        <f t="shared" si="4"/>
        <v>0</v>
      </c>
      <c r="J27" s="28">
        <f t="shared" si="4"/>
        <v>655000</v>
      </c>
      <c r="K27" s="32">
        <f t="shared" si="4"/>
        <v>982989.68</v>
      </c>
      <c r="L27" s="27">
        <f t="shared" si="4"/>
        <v>0</v>
      </c>
      <c r="M27" s="27">
        <f t="shared" si="4"/>
        <v>0</v>
      </c>
      <c r="N27" s="27">
        <f t="shared" si="4"/>
        <v>0</v>
      </c>
      <c r="O27" s="27">
        <f t="shared" si="4"/>
        <v>0</v>
      </c>
      <c r="P27" s="28">
        <f t="shared" si="4"/>
        <v>982989.68</v>
      </c>
      <c r="Q27" s="145">
        <f t="shared" si="3"/>
        <v>32.09733922345828</v>
      </c>
      <c r="R27" s="76">
        <v>0</v>
      </c>
      <c r="S27" s="69">
        <f aca="true" t="shared" si="5" ref="S27:S37">P27*100/E27</f>
        <v>26.442032028281165</v>
      </c>
      <c r="T27" s="38"/>
    </row>
    <row r="28" spans="1:20" ht="31.5" customHeight="1">
      <c r="A28" s="77" t="s">
        <v>64</v>
      </c>
      <c r="B28" s="78" t="s">
        <v>40</v>
      </c>
      <c r="C28" s="79" t="s">
        <v>41</v>
      </c>
      <c r="D28" s="80" t="s">
        <v>89</v>
      </c>
      <c r="E28" s="29">
        <f aca="true" t="shared" si="6" ref="E28:E33">SUM(F28:J28)</f>
        <v>851081</v>
      </c>
      <c r="F28" s="81">
        <v>300000</v>
      </c>
      <c r="G28" s="81">
        <v>0</v>
      </c>
      <c r="H28" s="81">
        <v>0</v>
      </c>
      <c r="I28" s="82">
        <v>0</v>
      </c>
      <c r="J28" s="169">
        <v>551081</v>
      </c>
      <c r="K28" s="135">
        <v>0</v>
      </c>
      <c r="L28" s="135">
        <v>0</v>
      </c>
      <c r="M28" s="73">
        <v>0</v>
      </c>
      <c r="N28" s="73">
        <v>0</v>
      </c>
      <c r="O28" s="73">
        <v>0</v>
      </c>
      <c r="P28" s="171">
        <f aca="true" t="shared" si="7" ref="P28:P35">SUM(K28:O28)</f>
        <v>0</v>
      </c>
      <c r="Q28" s="110">
        <f aca="true" t="shared" si="8" ref="Q28:Q33">SUM(K28,M28,N28,L28)*100/SUM(F28,H28,G28,I28)</f>
        <v>0</v>
      </c>
      <c r="R28" s="110">
        <f>O28*100/J28</f>
        <v>0</v>
      </c>
      <c r="S28" s="110">
        <f t="shared" si="5"/>
        <v>0</v>
      </c>
      <c r="T28" s="61"/>
    </row>
    <row r="29" spans="1:20" ht="31.5" customHeight="1">
      <c r="A29" s="88" t="s">
        <v>65</v>
      </c>
      <c r="B29" s="89" t="s">
        <v>40</v>
      </c>
      <c r="C29" s="90" t="s">
        <v>41</v>
      </c>
      <c r="D29" s="91" t="s">
        <v>118</v>
      </c>
      <c r="E29" s="29">
        <f t="shared" si="6"/>
        <v>922800</v>
      </c>
      <c r="F29" s="81">
        <v>325671</v>
      </c>
      <c r="G29" s="81">
        <v>0</v>
      </c>
      <c r="H29" s="81">
        <v>597129</v>
      </c>
      <c r="I29" s="82">
        <v>0</v>
      </c>
      <c r="J29" s="169">
        <v>0</v>
      </c>
      <c r="K29" s="135">
        <v>151566.72</v>
      </c>
      <c r="L29" s="135">
        <v>0</v>
      </c>
      <c r="M29" s="73">
        <v>0</v>
      </c>
      <c r="N29" s="73">
        <v>227350.08</v>
      </c>
      <c r="O29" s="73">
        <v>0</v>
      </c>
      <c r="P29" s="83">
        <f t="shared" si="7"/>
        <v>378916.8</v>
      </c>
      <c r="Q29" s="45">
        <f t="shared" si="8"/>
        <v>41.06163849154746</v>
      </c>
      <c r="R29" s="45">
        <v>0</v>
      </c>
      <c r="S29" s="45">
        <f t="shared" si="5"/>
        <v>41.06163849154746</v>
      </c>
      <c r="T29" s="61"/>
    </row>
    <row r="30" spans="1:20" ht="31.5" customHeight="1">
      <c r="A30" s="88" t="s">
        <v>66</v>
      </c>
      <c r="B30" s="89" t="s">
        <v>40</v>
      </c>
      <c r="C30" s="90" t="s">
        <v>41</v>
      </c>
      <c r="D30" s="91" t="s">
        <v>108</v>
      </c>
      <c r="E30" s="29">
        <f t="shared" si="6"/>
        <v>590000</v>
      </c>
      <c r="F30" s="30">
        <v>242000</v>
      </c>
      <c r="G30" s="30">
        <v>0</v>
      </c>
      <c r="H30" s="30">
        <v>348000</v>
      </c>
      <c r="I30" s="31">
        <v>0</v>
      </c>
      <c r="J30" s="34">
        <v>0</v>
      </c>
      <c r="K30" s="135">
        <v>0</v>
      </c>
      <c r="L30" s="135">
        <v>0</v>
      </c>
      <c r="M30" s="73">
        <v>0</v>
      </c>
      <c r="N30" s="73">
        <v>0</v>
      </c>
      <c r="O30" s="73">
        <v>0</v>
      </c>
      <c r="P30" s="83">
        <f t="shared" si="7"/>
        <v>0</v>
      </c>
      <c r="Q30" s="45">
        <f t="shared" si="8"/>
        <v>0</v>
      </c>
      <c r="R30" s="45">
        <v>0</v>
      </c>
      <c r="S30" s="45">
        <f t="shared" si="5"/>
        <v>0</v>
      </c>
      <c r="T30" s="61"/>
    </row>
    <row r="31" spans="1:20" ht="39" customHeight="1">
      <c r="A31" s="88" t="s">
        <v>67</v>
      </c>
      <c r="B31" s="92" t="s">
        <v>40</v>
      </c>
      <c r="C31" s="86" t="s">
        <v>41</v>
      </c>
      <c r="D31" s="87" t="s">
        <v>92</v>
      </c>
      <c r="E31" s="29">
        <f t="shared" si="6"/>
        <v>100000</v>
      </c>
      <c r="F31" s="30">
        <v>100000</v>
      </c>
      <c r="G31" s="30">
        <v>0</v>
      </c>
      <c r="H31" s="30">
        <v>0</v>
      </c>
      <c r="I31" s="31">
        <v>0</v>
      </c>
      <c r="J31" s="34">
        <v>0</v>
      </c>
      <c r="K31" s="135">
        <v>0</v>
      </c>
      <c r="L31" s="135">
        <v>0</v>
      </c>
      <c r="M31" s="73">
        <v>0</v>
      </c>
      <c r="N31" s="73">
        <v>0</v>
      </c>
      <c r="O31" s="73">
        <v>0</v>
      </c>
      <c r="P31" s="83">
        <f t="shared" si="7"/>
        <v>0</v>
      </c>
      <c r="Q31" s="45">
        <f t="shared" si="8"/>
        <v>0</v>
      </c>
      <c r="R31" s="45">
        <v>0</v>
      </c>
      <c r="S31" s="45">
        <f t="shared" si="5"/>
        <v>0</v>
      </c>
      <c r="T31" s="61"/>
    </row>
    <row r="32" spans="1:20" ht="39" customHeight="1">
      <c r="A32" s="88" t="s">
        <v>68</v>
      </c>
      <c r="B32" s="85" t="s">
        <v>40</v>
      </c>
      <c r="C32" s="85" t="s">
        <v>42</v>
      </c>
      <c r="D32" s="57" t="s">
        <v>109</v>
      </c>
      <c r="E32" s="127">
        <f t="shared" si="6"/>
        <v>28100</v>
      </c>
      <c r="F32" s="30">
        <v>2600</v>
      </c>
      <c r="G32" s="30">
        <v>5500</v>
      </c>
      <c r="H32" s="30">
        <v>20000</v>
      </c>
      <c r="I32" s="30">
        <v>0</v>
      </c>
      <c r="J32" s="34">
        <v>0</v>
      </c>
      <c r="K32" s="29">
        <v>2100</v>
      </c>
      <c r="L32" s="30">
        <v>500</v>
      </c>
      <c r="M32" s="73">
        <v>0</v>
      </c>
      <c r="N32" s="73">
        <v>0</v>
      </c>
      <c r="O32" s="73">
        <v>0</v>
      </c>
      <c r="P32" s="83">
        <f t="shared" si="7"/>
        <v>2600</v>
      </c>
      <c r="Q32" s="45">
        <f t="shared" si="8"/>
        <v>9.252669039145907</v>
      </c>
      <c r="R32" s="45">
        <v>0</v>
      </c>
      <c r="S32" s="45">
        <f>P32*100/E32</f>
        <v>9.252669039145907</v>
      </c>
      <c r="T32" s="61"/>
    </row>
    <row r="33" spans="1:20" ht="27" customHeight="1" thickBot="1">
      <c r="A33" s="88" t="s">
        <v>69</v>
      </c>
      <c r="B33" s="93" t="s">
        <v>40</v>
      </c>
      <c r="C33" s="94" t="s">
        <v>42</v>
      </c>
      <c r="D33" s="95" t="s">
        <v>110</v>
      </c>
      <c r="E33" s="127">
        <f t="shared" si="6"/>
        <v>28500</v>
      </c>
      <c r="F33" s="96">
        <v>12000</v>
      </c>
      <c r="G33" s="96">
        <v>1500</v>
      </c>
      <c r="H33" s="96">
        <v>15000</v>
      </c>
      <c r="I33" s="97">
        <v>0</v>
      </c>
      <c r="J33" s="170">
        <v>0</v>
      </c>
      <c r="K33" s="164">
        <v>1100</v>
      </c>
      <c r="L33" s="165">
        <v>1500</v>
      </c>
      <c r="M33" s="73">
        <v>0</v>
      </c>
      <c r="N33" s="73">
        <v>0</v>
      </c>
      <c r="O33" s="73">
        <v>0</v>
      </c>
      <c r="P33" s="166">
        <f t="shared" si="7"/>
        <v>2600</v>
      </c>
      <c r="Q33" s="56">
        <f t="shared" si="8"/>
        <v>9.12280701754386</v>
      </c>
      <c r="R33" s="56">
        <v>0</v>
      </c>
      <c r="S33" s="56">
        <f>P33*100/E33</f>
        <v>9.12280701754386</v>
      </c>
      <c r="T33" s="61"/>
    </row>
    <row r="34" spans="1:20" ht="42.75" customHeight="1" thickBot="1">
      <c r="A34" s="10"/>
      <c r="B34" s="99" t="s">
        <v>40</v>
      </c>
      <c r="C34" s="11"/>
      <c r="D34" s="47" t="s">
        <v>48</v>
      </c>
      <c r="E34" s="26">
        <f aca="true" t="shared" si="9" ref="E34:P34">SUM(E28:E33)</f>
        <v>2520481</v>
      </c>
      <c r="F34" s="27">
        <f t="shared" si="9"/>
        <v>982271</v>
      </c>
      <c r="G34" s="27">
        <f t="shared" si="9"/>
        <v>7000</v>
      </c>
      <c r="H34" s="27">
        <f t="shared" si="9"/>
        <v>980129</v>
      </c>
      <c r="I34" s="27">
        <f t="shared" si="9"/>
        <v>0</v>
      </c>
      <c r="J34" s="147">
        <f t="shared" si="9"/>
        <v>551081</v>
      </c>
      <c r="K34" s="26">
        <f t="shared" si="9"/>
        <v>154766.72</v>
      </c>
      <c r="L34" s="36">
        <f t="shared" si="9"/>
        <v>2000</v>
      </c>
      <c r="M34" s="27">
        <f t="shared" si="9"/>
        <v>0</v>
      </c>
      <c r="N34" s="27">
        <f t="shared" si="9"/>
        <v>227350.08</v>
      </c>
      <c r="O34" s="27">
        <f t="shared" si="9"/>
        <v>0</v>
      </c>
      <c r="P34" s="32">
        <f t="shared" si="9"/>
        <v>384116.8</v>
      </c>
      <c r="Q34" s="145">
        <f t="shared" si="3"/>
        <v>19.504255103077078</v>
      </c>
      <c r="R34" s="76">
        <f>O34*100/J34</f>
        <v>0</v>
      </c>
      <c r="S34" s="109">
        <f t="shared" si="5"/>
        <v>15.239821288079538</v>
      </c>
      <c r="T34" s="61"/>
    </row>
    <row r="35" spans="1:20" ht="43.5" customHeight="1" thickBot="1">
      <c r="A35" s="180" t="s">
        <v>70</v>
      </c>
      <c r="B35" s="181" t="s">
        <v>111</v>
      </c>
      <c r="C35" s="159" t="s">
        <v>8</v>
      </c>
      <c r="D35" s="182" t="s">
        <v>112</v>
      </c>
      <c r="E35" s="179">
        <f>SUM(F35:J35)</f>
        <v>230000</v>
      </c>
      <c r="F35" s="150">
        <v>137483.47</v>
      </c>
      <c r="G35" s="151">
        <v>0</v>
      </c>
      <c r="H35" s="151">
        <v>92516.53</v>
      </c>
      <c r="I35" s="151">
        <v>0</v>
      </c>
      <c r="J35" s="152">
        <v>0</v>
      </c>
      <c r="K35" s="183">
        <v>180</v>
      </c>
      <c r="L35" s="183">
        <v>0</v>
      </c>
      <c r="M35" s="150">
        <v>0</v>
      </c>
      <c r="N35" s="150">
        <v>0</v>
      </c>
      <c r="O35" s="167">
        <v>0</v>
      </c>
      <c r="P35" s="83">
        <f t="shared" si="7"/>
        <v>180</v>
      </c>
      <c r="Q35" s="110">
        <f>SUM(K35,M35,N35,L35)*100/SUM(F35,H35,G35,I35)</f>
        <v>0.0782608695652174</v>
      </c>
      <c r="R35" s="45">
        <v>0</v>
      </c>
      <c r="S35" s="49">
        <f>P35*100/E35</f>
        <v>0.0782608695652174</v>
      </c>
      <c r="T35" s="61"/>
    </row>
    <row r="36" spans="1:20" ht="21" customHeight="1" thickBot="1">
      <c r="A36" s="88" t="s">
        <v>71</v>
      </c>
      <c r="B36" s="100">
        <v>700</v>
      </c>
      <c r="C36" s="101" t="s">
        <v>8</v>
      </c>
      <c r="D36" s="102" t="s">
        <v>20</v>
      </c>
      <c r="E36" s="179">
        <f>SUM(F36:J36)</f>
        <v>80000</v>
      </c>
      <c r="F36" s="103">
        <v>80000</v>
      </c>
      <c r="G36" s="104">
        <v>0</v>
      </c>
      <c r="H36" s="104">
        <v>0</v>
      </c>
      <c r="I36" s="104">
        <v>0</v>
      </c>
      <c r="J36" s="105">
        <v>0</v>
      </c>
      <c r="K36" s="133">
        <v>16.6</v>
      </c>
      <c r="L36" s="133">
        <v>0</v>
      </c>
      <c r="M36" s="103">
        <v>0</v>
      </c>
      <c r="N36" s="103">
        <v>0</v>
      </c>
      <c r="O36" s="106">
        <v>0</v>
      </c>
      <c r="P36" s="58">
        <f>SUM(K36:O36)</f>
        <v>16.6</v>
      </c>
      <c r="Q36" s="98">
        <f t="shared" si="3"/>
        <v>0.020750000000000005</v>
      </c>
      <c r="R36" s="45">
        <v>0</v>
      </c>
      <c r="S36" s="49">
        <f t="shared" si="5"/>
        <v>0.020750000000000005</v>
      </c>
      <c r="T36" s="21"/>
    </row>
    <row r="37" spans="1:20" ht="21" customHeight="1" thickBot="1">
      <c r="A37" s="10"/>
      <c r="B37" s="40">
        <v>700</v>
      </c>
      <c r="C37" s="11"/>
      <c r="D37" s="47" t="s">
        <v>9</v>
      </c>
      <c r="E37" s="26">
        <f>SUM(E35:E36)</f>
        <v>310000</v>
      </c>
      <c r="F37" s="27">
        <f aca="true" t="shared" si="10" ref="F37:P37">SUM(F35:F36)</f>
        <v>217483.47</v>
      </c>
      <c r="G37" s="27">
        <f t="shared" si="10"/>
        <v>0</v>
      </c>
      <c r="H37" s="27">
        <f t="shared" si="10"/>
        <v>92516.53</v>
      </c>
      <c r="I37" s="27">
        <f t="shared" si="10"/>
        <v>0</v>
      </c>
      <c r="J37" s="28">
        <f t="shared" si="10"/>
        <v>0</v>
      </c>
      <c r="K37" s="26">
        <f t="shared" si="10"/>
        <v>196.6</v>
      </c>
      <c r="L37" s="27">
        <f t="shared" si="10"/>
        <v>0</v>
      </c>
      <c r="M37" s="27">
        <f t="shared" si="10"/>
        <v>0</v>
      </c>
      <c r="N37" s="27">
        <f t="shared" si="10"/>
        <v>0</v>
      </c>
      <c r="O37" s="27">
        <f t="shared" si="10"/>
        <v>0</v>
      </c>
      <c r="P37" s="28">
        <f t="shared" si="10"/>
        <v>196.6</v>
      </c>
      <c r="Q37" s="145">
        <f t="shared" si="3"/>
        <v>0.06341935483870968</v>
      </c>
      <c r="R37" s="76">
        <v>0</v>
      </c>
      <c r="S37" s="109">
        <f t="shared" si="5"/>
        <v>0.06341935483870968</v>
      </c>
      <c r="T37" s="21"/>
    </row>
    <row r="38" spans="1:20" ht="40.5" customHeight="1" thickBot="1">
      <c r="A38" s="128" t="s">
        <v>72</v>
      </c>
      <c r="B38" s="129">
        <v>750</v>
      </c>
      <c r="C38" s="86" t="s">
        <v>13</v>
      </c>
      <c r="D38" s="68" t="s">
        <v>93</v>
      </c>
      <c r="E38" s="127">
        <f>SUM(F38:J38)</f>
        <v>20000</v>
      </c>
      <c r="F38" s="30">
        <v>20000</v>
      </c>
      <c r="G38" s="31">
        <v>0</v>
      </c>
      <c r="H38" s="31">
        <v>0</v>
      </c>
      <c r="I38" s="31">
        <v>0</v>
      </c>
      <c r="J38" s="34">
        <v>0</v>
      </c>
      <c r="K38" s="134">
        <v>0</v>
      </c>
      <c r="L38" s="134">
        <v>0</v>
      </c>
      <c r="M38" s="30">
        <v>0</v>
      </c>
      <c r="N38" s="130">
        <v>0</v>
      </c>
      <c r="O38" s="30">
        <v>0</v>
      </c>
      <c r="P38" s="121">
        <f>SUM(K38:O38)</f>
        <v>0</v>
      </c>
      <c r="Q38" s="44">
        <f t="shared" si="3"/>
        <v>0</v>
      </c>
      <c r="R38" s="123">
        <v>0</v>
      </c>
      <c r="S38" s="122">
        <f>P38*100/E38</f>
        <v>0</v>
      </c>
      <c r="T38" s="46"/>
    </row>
    <row r="39" spans="1:20" ht="30" customHeight="1" thickBot="1">
      <c r="A39" s="64"/>
      <c r="B39" s="124">
        <v>750</v>
      </c>
      <c r="C39" s="63"/>
      <c r="D39" s="115" t="s">
        <v>24</v>
      </c>
      <c r="E39" s="35">
        <f aca="true" t="shared" si="11" ref="E39:P39">SUM(E38:E38)</f>
        <v>20000</v>
      </c>
      <c r="F39" s="27">
        <f t="shared" si="11"/>
        <v>20000</v>
      </c>
      <c r="G39" s="27">
        <f t="shared" si="11"/>
        <v>0</v>
      </c>
      <c r="H39" s="27">
        <f t="shared" si="11"/>
        <v>0</v>
      </c>
      <c r="I39" s="27">
        <f t="shared" si="11"/>
        <v>0</v>
      </c>
      <c r="J39" s="28">
        <f t="shared" si="11"/>
        <v>0</v>
      </c>
      <c r="K39" s="36">
        <f t="shared" si="11"/>
        <v>0</v>
      </c>
      <c r="L39" s="27">
        <f t="shared" si="11"/>
        <v>0</v>
      </c>
      <c r="M39" s="27">
        <f t="shared" si="11"/>
        <v>0</v>
      </c>
      <c r="N39" s="27">
        <f t="shared" si="11"/>
        <v>0</v>
      </c>
      <c r="O39" s="27">
        <f t="shared" si="11"/>
        <v>0</v>
      </c>
      <c r="P39" s="28">
        <f t="shared" si="11"/>
        <v>0</v>
      </c>
      <c r="Q39" s="145">
        <f t="shared" si="3"/>
        <v>0</v>
      </c>
      <c r="R39" s="76">
        <v>0</v>
      </c>
      <c r="S39" s="69">
        <f aca="true" t="shared" si="12" ref="S39:S50">P39*100/E39</f>
        <v>0</v>
      </c>
      <c r="T39" s="46"/>
    </row>
    <row r="40" spans="1:20" ht="30" customHeight="1">
      <c r="A40" s="160" t="s">
        <v>73</v>
      </c>
      <c r="B40" s="153">
        <v>801</v>
      </c>
      <c r="C40" s="161" t="s">
        <v>44</v>
      </c>
      <c r="D40" s="154" t="s">
        <v>94</v>
      </c>
      <c r="E40" s="155">
        <f>SUM(F40:J40)</f>
        <v>89000</v>
      </c>
      <c r="F40" s="156">
        <v>19000</v>
      </c>
      <c r="G40" s="156">
        <v>0</v>
      </c>
      <c r="H40" s="156">
        <v>70000</v>
      </c>
      <c r="I40" s="157">
        <v>0</v>
      </c>
      <c r="J40" s="158">
        <v>0</v>
      </c>
      <c r="K40" s="168">
        <v>0</v>
      </c>
      <c r="L40" s="156">
        <v>0</v>
      </c>
      <c r="M40" s="157">
        <v>0</v>
      </c>
      <c r="N40" s="157">
        <v>0</v>
      </c>
      <c r="O40" s="156">
        <v>0</v>
      </c>
      <c r="P40" s="60">
        <f>SUM(K40:O40)</f>
        <v>0</v>
      </c>
      <c r="Q40" s="44">
        <f t="shared" si="3"/>
        <v>0</v>
      </c>
      <c r="R40" s="45">
        <v>0</v>
      </c>
      <c r="S40" s="49">
        <f t="shared" si="12"/>
        <v>0</v>
      </c>
      <c r="T40" s="46"/>
    </row>
    <row r="41" spans="1:20" ht="54" customHeight="1" thickBot="1">
      <c r="A41" s="160" t="s">
        <v>74</v>
      </c>
      <c r="B41" s="153">
        <v>801</v>
      </c>
      <c r="C41" s="161" t="s">
        <v>44</v>
      </c>
      <c r="D41" s="154" t="s">
        <v>95</v>
      </c>
      <c r="E41" s="155">
        <f>SUM(F41:J41)</f>
        <v>775553.78</v>
      </c>
      <c r="F41" s="156">
        <v>128979.07</v>
      </c>
      <c r="G41" s="156">
        <v>0</v>
      </c>
      <c r="H41" s="156">
        <v>0</v>
      </c>
      <c r="I41" s="157">
        <v>0</v>
      </c>
      <c r="J41" s="158">
        <v>646574.71</v>
      </c>
      <c r="K41" s="168">
        <v>1915.5</v>
      </c>
      <c r="L41" s="156">
        <v>0</v>
      </c>
      <c r="M41" s="157">
        <v>0</v>
      </c>
      <c r="N41" s="157">
        <v>0</v>
      </c>
      <c r="O41" s="156">
        <v>10854.5</v>
      </c>
      <c r="P41" s="60">
        <f>SUM(K41:O41)</f>
        <v>12770</v>
      </c>
      <c r="Q41" s="44">
        <f t="shared" si="3"/>
        <v>1.4851246795313378</v>
      </c>
      <c r="R41" s="45">
        <f>O41*100/J41</f>
        <v>1.6787696506100587</v>
      </c>
      <c r="S41" s="49">
        <f t="shared" si="12"/>
        <v>1.646565374228464</v>
      </c>
      <c r="T41" s="46"/>
    </row>
    <row r="42" spans="1:20" ht="30.75" customHeight="1" thickBot="1">
      <c r="A42" s="112"/>
      <c r="B42" s="40">
        <v>801</v>
      </c>
      <c r="C42" s="11"/>
      <c r="D42" s="113" t="s">
        <v>43</v>
      </c>
      <c r="E42" s="35">
        <f aca="true" t="shared" si="13" ref="E42:P42">SUM(E40:E41)</f>
        <v>864553.78</v>
      </c>
      <c r="F42" s="27">
        <f t="shared" si="13"/>
        <v>147979.07</v>
      </c>
      <c r="G42" s="27">
        <f t="shared" si="13"/>
        <v>0</v>
      </c>
      <c r="H42" s="27">
        <f t="shared" si="13"/>
        <v>70000</v>
      </c>
      <c r="I42" s="27">
        <f t="shared" si="13"/>
        <v>0</v>
      </c>
      <c r="J42" s="28">
        <f t="shared" si="13"/>
        <v>646574.71</v>
      </c>
      <c r="K42" s="32">
        <f t="shared" si="13"/>
        <v>1915.5</v>
      </c>
      <c r="L42" s="27">
        <f t="shared" si="13"/>
        <v>0</v>
      </c>
      <c r="M42" s="27">
        <f t="shared" si="13"/>
        <v>0</v>
      </c>
      <c r="N42" s="27">
        <f t="shared" si="13"/>
        <v>0</v>
      </c>
      <c r="O42" s="27">
        <f t="shared" si="13"/>
        <v>10854.5</v>
      </c>
      <c r="P42" s="27">
        <f t="shared" si="13"/>
        <v>12770</v>
      </c>
      <c r="Q42" s="145">
        <f t="shared" si="3"/>
        <v>0.878754093225556</v>
      </c>
      <c r="R42" s="76">
        <v>0</v>
      </c>
      <c r="S42" s="69">
        <f t="shared" si="12"/>
        <v>1.4770625373935673</v>
      </c>
      <c r="T42" s="62"/>
    </row>
    <row r="43" spans="1:20" ht="30.75" customHeight="1">
      <c r="A43" s="88" t="s">
        <v>75</v>
      </c>
      <c r="B43" s="100">
        <v>900</v>
      </c>
      <c r="C43" s="111" t="s">
        <v>45</v>
      </c>
      <c r="D43" s="116" t="s">
        <v>77</v>
      </c>
      <c r="E43" s="162">
        <f>SUM(F43:J43)</f>
        <v>80000</v>
      </c>
      <c r="F43" s="103">
        <v>80000</v>
      </c>
      <c r="G43" s="103">
        <v>0</v>
      </c>
      <c r="H43" s="103">
        <v>0</v>
      </c>
      <c r="I43" s="104">
        <v>0</v>
      </c>
      <c r="J43" s="105">
        <v>0</v>
      </c>
      <c r="K43" s="163">
        <v>79564.08</v>
      </c>
      <c r="L43" s="163">
        <v>0</v>
      </c>
      <c r="M43" s="81">
        <v>0</v>
      </c>
      <c r="N43" s="81">
        <v>0</v>
      </c>
      <c r="O43" s="81">
        <v>0</v>
      </c>
      <c r="P43" s="60">
        <f aca="true" t="shared" si="14" ref="P43:P50">SUM(K43:O43)</f>
        <v>79564.08</v>
      </c>
      <c r="Q43" s="44">
        <f t="shared" si="3"/>
        <v>99.4551</v>
      </c>
      <c r="R43" s="45">
        <v>0</v>
      </c>
      <c r="S43" s="49">
        <f t="shared" si="12"/>
        <v>99.4551</v>
      </c>
      <c r="T43" s="62"/>
    </row>
    <row r="44" spans="1:21" ht="30" customHeight="1">
      <c r="A44" s="84" t="s">
        <v>57</v>
      </c>
      <c r="B44" s="107">
        <v>900</v>
      </c>
      <c r="C44" s="85" t="s">
        <v>45</v>
      </c>
      <c r="D44" s="131" t="s">
        <v>96</v>
      </c>
      <c r="E44" s="29">
        <f aca="true" t="shared" si="15" ref="E44:E52">SUM(F44:J44)</f>
        <v>61000</v>
      </c>
      <c r="F44" s="55">
        <v>61000</v>
      </c>
      <c r="G44" s="55">
        <v>0</v>
      </c>
      <c r="H44" s="55">
        <v>0</v>
      </c>
      <c r="I44" s="54">
        <v>0</v>
      </c>
      <c r="J44" s="118">
        <v>0</v>
      </c>
      <c r="K44" s="135">
        <v>60525.14</v>
      </c>
      <c r="L44" s="135">
        <v>0</v>
      </c>
      <c r="M44" s="73">
        <v>0</v>
      </c>
      <c r="N44" s="73">
        <v>0</v>
      </c>
      <c r="O44" s="73">
        <v>0</v>
      </c>
      <c r="P44" s="60">
        <f t="shared" si="14"/>
        <v>60525.14</v>
      </c>
      <c r="Q44" s="44">
        <f t="shared" si="3"/>
        <v>99.22154098360656</v>
      </c>
      <c r="R44" s="45">
        <v>0</v>
      </c>
      <c r="S44" s="49">
        <f t="shared" si="12"/>
        <v>99.22154098360656</v>
      </c>
      <c r="T44" s="65"/>
      <c r="U44" s="71"/>
    </row>
    <row r="45" spans="1:21" ht="30" customHeight="1">
      <c r="A45" s="84" t="s">
        <v>58</v>
      </c>
      <c r="B45" s="107">
        <v>900</v>
      </c>
      <c r="C45" s="85" t="s">
        <v>45</v>
      </c>
      <c r="D45" s="131" t="s">
        <v>97</v>
      </c>
      <c r="E45" s="29">
        <f t="shared" si="15"/>
        <v>52000</v>
      </c>
      <c r="F45" s="55">
        <v>52000</v>
      </c>
      <c r="G45" s="55">
        <v>0</v>
      </c>
      <c r="H45" s="55">
        <v>0</v>
      </c>
      <c r="I45" s="54">
        <v>0</v>
      </c>
      <c r="J45" s="118">
        <v>0</v>
      </c>
      <c r="K45" s="135">
        <v>0</v>
      </c>
      <c r="L45" s="135">
        <v>0</v>
      </c>
      <c r="M45" s="73">
        <v>0</v>
      </c>
      <c r="N45" s="73">
        <v>0</v>
      </c>
      <c r="O45" s="73">
        <v>0</v>
      </c>
      <c r="P45" s="60">
        <f t="shared" si="14"/>
        <v>0</v>
      </c>
      <c r="Q45" s="44">
        <f t="shared" si="3"/>
        <v>0</v>
      </c>
      <c r="R45" s="45">
        <v>0</v>
      </c>
      <c r="S45" s="49">
        <f t="shared" si="12"/>
        <v>0</v>
      </c>
      <c r="T45" s="65"/>
      <c r="U45" s="71"/>
    </row>
    <row r="46" spans="1:21" ht="48.75" customHeight="1">
      <c r="A46" s="84" t="s">
        <v>59</v>
      </c>
      <c r="B46" s="107">
        <v>900</v>
      </c>
      <c r="C46" s="85" t="s">
        <v>45</v>
      </c>
      <c r="D46" s="131" t="s">
        <v>113</v>
      </c>
      <c r="E46" s="29">
        <f t="shared" si="15"/>
        <v>10000</v>
      </c>
      <c r="F46" s="55">
        <v>10000</v>
      </c>
      <c r="G46" s="55">
        <v>0</v>
      </c>
      <c r="H46" s="55">
        <v>0</v>
      </c>
      <c r="I46" s="54">
        <v>0</v>
      </c>
      <c r="J46" s="118">
        <v>0</v>
      </c>
      <c r="K46" s="135">
        <v>0</v>
      </c>
      <c r="L46" s="135">
        <v>0</v>
      </c>
      <c r="M46" s="73">
        <v>0</v>
      </c>
      <c r="N46" s="73">
        <v>0</v>
      </c>
      <c r="O46" s="73">
        <v>0</v>
      </c>
      <c r="P46" s="60">
        <f t="shared" si="14"/>
        <v>0</v>
      </c>
      <c r="Q46" s="44">
        <f t="shared" si="3"/>
        <v>0</v>
      </c>
      <c r="R46" s="45">
        <v>0</v>
      </c>
      <c r="S46" s="49">
        <f t="shared" si="12"/>
        <v>0</v>
      </c>
      <c r="T46" s="65"/>
      <c r="U46" s="71"/>
    </row>
    <row r="47" spans="1:21" ht="48.75" customHeight="1" thickBot="1">
      <c r="A47" s="188" t="s">
        <v>46</v>
      </c>
      <c r="B47" s="189">
        <v>900</v>
      </c>
      <c r="C47" s="190" t="s">
        <v>45</v>
      </c>
      <c r="D47" s="191" t="s">
        <v>114</v>
      </c>
      <c r="E47" s="192">
        <f t="shared" si="15"/>
        <v>25000</v>
      </c>
      <c r="F47" s="193">
        <v>0</v>
      </c>
      <c r="G47" s="193">
        <v>25000</v>
      </c>
      <c r="H47" s="193">
        <v>0</v>
      </c>
      <c r="I47" s="194">
        <v>0</v>
      </c>
      <c r="J47" s="195">
        <v>0</v>
      </c>
      <c r="K47" s="196">
        <v>0</v>
      </c>
      <c r="L47" s="196">
        <v>0</v>
      </c>
      <c r="M47" s="197">
        <v>0</v>
      </c>
      <c r="N47" s="197">
        <v>0</v>
      </c>
      <c r="O47" s="197">
        <v>0</v>
      </c>
      <c r="P47" s="198">
        <v>0</v>
      </c>
      <c r="Q47" s="199">
        <f t="shared" si="3"/>
        <v>0</v>
      </c>
      <c r="R47" s="200">
        <v>0</v>
      </c>
      <c r="S47" s="201">
        <f>P47*100/E47</f>
        <v>0</v>
      </c>
      <c r="T47" s="65"/>
      <c r="U47" s="71"/>
    </row>
    <row r="48" spans="1:21" ht="40.5" customHeight="1">
      <c r="A48" s="88" t="s">
        <v>47</v>
      </c>
      <c r="B48" s="100">
        <v>900</v>
      </c>
      <c r="C48" s="184" t="s">
        <v>25</v>
      </c>
      <c r="D48" s="185" t="s">
        <v>98</v>
      </c>
      <c r="E48" s="162">
        <f t="shared" si="15"/>
        <v>60000</v>
      </c>
      <c r="F48" s="103">
        <v>11822</v>
      </c>
      <c r="G48" s="103">
        <v>10000</v>
      </c>
      <c r="H48" s="103">
        <v>0</v>
      </c>
      <c r="I48" s="104">
        <v>0</v>
      </c>
      <c r="J48" s="105">
        <v>38178</v>
      </c>
      <c r="K48" s="186">
        <v>0</v>
      </c>
      <c r="L48" s="186">
        <v>0</v>
      </c>
      <c r="M48" s="187">
        <v>0</v>
      </c>
      <c r="N48" s="187">
        <v>0</v>
      </c>
      <c r="O48" s="187">
        <v>0</v>
      </c>
      <c r="P48" s="60">
        <f t="shared" si="14"/>
        <v>0</v>
      </c>
      <c r="Q48" s="44">
        <f t="shared" si="3"/>
        <v>0</v>
      </c>
      <c r="R48" s="45">
        <v>0</v>
      </c>
      <c r="S48" s="49">
        <f t="shared" si="12"/>
        <v>0</v>
      </c>
      <c r="T48" s="65"/>
      <c r="U48" s="71"/>
    </row>
    <row r="49" spans="1:21" ht="44.25" customHeight="1">
      <c r="A49" s="84" t="s">
        <v>49</v>
      </c>
      <c r="B49" s="107">
        <v>900</v>
      </c>
      <c r="C49" s="85" t="s">
        <v>25</v>
      </c>
      <c r="D49" s="131" t="s">
        <v>115</v>
      </c>
      <c r="E49" s="29">
        <f t="shared" si="15"/>
        <v>10000</v>
      </c>
      <c r="F49" s="55">
        <v>10000</v>
      </c>
      <c r="G49" s="55">
        <v>0</v>
      </c>
      <c r="H49" s="55">
        <v>0</v>
      </c>
      <c r="I49" s="54">
        <v>0</v>
      </c>
      <c r="J49" s="118">
        <v>0</v>
      </c>
      <c r="K49" s="135">
        <v>0</v>
      </c>
      <c r="L49" s="135">
        <v>0</v>
      </c>
      <c r="M49" s="73">
        <v>0</v>
      </c>
      <c r="N49" s="73">
        <v>0</v>
      </c>
      <c r="O49" s="73">
        <v>0</v>
      </c>
      <c r="P49" s="60">
        <f t="shared" si="14"/>
        <v>0</v>
      </c>
      <c r="Q49" s="44">
        <f t="shared" si="3"/>
        <v>0</v>
      </c>
      <c r="R49" s="45">
        <v>0</v>
      </c>
      <c r="S49" s="49">
        <f t="shared" si="12"/>
        <v>0</v>
      </c>
      <c r="T49" s="65"/>
      <c r="U49" s="71"/>
    </row>
    <row r="50" spans="1:20" ht="48" customHeight="1">
      <c r="A50" s="84" t="s">
        <v>60</v>
      </c>
      <c r="B50" s="107">
        <v>900</v>
      </c>
      <c r="C50" s="67" t="s">
        <v>25</v>
      </c>
      <c r="D50" s="117" t="s">
        <v>99</v>
      </c>
      <c r="E50" s="29">
        <f t="shared" si="15"/>
        <v>18750</v>
      </c>
      <c r="F50" s="55">
        <v>750</v>
      </c>
      <c r="G50" s="55">
        <v>3000</v>
      </c>
      <c r="H50" s="55">
        <v>15000</v>
      </c>
      <c r="I50" s="54">
        <v>0</v>
      </c>
      <c r="J50" s="118">
        <v>0</v>
      </c>
      <c r="K50" s="134">
        <v>0</v>
      </c>
      <c r="L50" s="134">
        <v>0</v>
      </c>
      <c r="M50" s="30">
        <v>0</v>
      </c>
      <c r="N50" s="30">
        <v>0</v>
      </c>
      <c r="O50" s="30">
        <v>0</v>
      </c>
      <c r="P50" s="60">
        <f t="shared" si="14"/>
        <v>0</v>
      </c>
      <c r="Q50" s="44">
        <f t="shared" si="3"/>
        <v>0</v>
      </c>
      <c r="R50" s="45">
        <v>0</v>
      </c>
      <c r="S50" s="49">
        <f t="shared" si="12"/>
        <v>0</v>
      </c>
      <c r="T50" s="65"/>
    </row>
    <row r="51" spans="1:20" ht="48" customHeight="1">
      <c r="A51" s="84" t="s">
        <v>61</v>
      </c>
      <c r="B51" s="107">
        <v>900</v>
      </c>
      <c r="C51" s="175" t="s">
        <v>25</v>
      </c>
      <c r="D51" s="117" t="s">
        <v>116</v>
      </c>
      <c r="E51" s="29">
        <f t="shared" si="15"/>
        <v>25000</v>
      </c>
      <c r="F51" s="55">
        <v>0</v>
      </c>
      <c r="G51" s="55">
        <v>5000</v>
      </c>
      <c r="H51" s="55">
        <v>20000</v>
      </c>
      <c r="I51" s="55">
        <v>0</v>
      </c>
      <c r="J51" s="176">
        <v>0</v>
      </c>
      <c r="K51" s="29">
        <v>0</v>
      </c>
      <c r="L51" s="134">
        <v>0</v>
      </c>
      <c r="M51" s="30">
        <v>0</v>
      </c>
      <c r="N51" s="30">
        <v>0</v>
      </c>
      <c r="O51" s="30">
        <v>0</v>
      </c>
      <c r="P51" s="60">
        <f>SUM(K51:O51)</f>
        <v>0</v>
      </c>
      <c r="Q51" s="44">
        <f>SUM(K51,M51,N51,L51)*100/SUM(F51,H51,G51,I51)</f>
        <v>0</v>
      </c>
      <c r="R51" s="45">
        <v>0</v>
      </c>
      <c r="S51" s="49">
        <f aca="true" t="shared" si="16" ref="S51:S56">P51*100/E51</f>
        <v>0</v>
      </c>
      <c r="T51" s="65"/>
    </row>
    <row r="52" spans="1:20" ht="48" customHeight="1" thickBot="1">
      <c r="A52" s="84" t="s">
        <v>78</v>
      </c>
      <c r="B52" s="172">
        <v>900</v>
      </c>
      <c r="C52" s="173" t="s">
        <v>25</v>
      </c>
      <c r="D52" s="117" t="s">
        <v>117</v>
      </c>
      <c r="E52" s="29">
        <f t="shared" si="15"/>
        <v>25000</v>
      </c>
      <c r="F52" s="149">
        <v>0</v>
      </c>
      <c r="G52" s="149">
        <v>5000</v>
      </c>
      <c r="H52" s="149">
        <v>20000</v>
      </c>
      <c r="I52" s="177">
        <v>0</v>
      </c>
      <c r="J52" s="174">
        <v>0</v>
      </c>
      <c r="K52" s="178">
        <v>0</v>
      </c>
      <c r="L52" s="134">
        <v>0</v>
      </c>
      <c r="M52" s="30">
        <v>0</v>
      </c>
      <c r="N52" s="30">
        <v>0</v>
      </c>
      <c r="O52" s="30">
        <v>0</v>
      </c>
      <c r="P52" s="60">
        <f>SUM(K52:O52)</f>
        <v>0</v>
      </c>
      <c r="Q52" s="44">
        <f>SUM(K52,M52,N52,L52)*100/SUM(F52,H52,G52,I52)</f>
        <v>0</v>
      </c>
      <c r="R52" s="45">
        <v>0</v>
      </c>
      <c r="S52" s="49">
        <f t="shared" si="16"/>
        <v>0</v>
      </c>
      <c r="T52" s="65"/>
    </row>
    <row r="53" spans="1:24" ht="31.5" customHeight="1" thickBot="1">
      <c r="A53" s="146"/>
      <c r="B53" s="40">
        <v>900</v>
      </c>
      <c r="C53" s="63"/>
      <c r="D53" s="113" t="s">
        <v>26</v>
      </c>
      <c r="E53" s="26">
        <f aca="true" t="shared" si="17" ref="E53:P53">SUM(E43:E52)</f>
        <v>366750</v>
      </c>
      <c r="F53" s="27">
        <f t="shared" si="17"/>
        <v>225572</v>
      </c>
      <c r="G53" s="27">
        <f t="shared" si="17"/>
        <v>48000</v>
      </c>
      <c r="H53" s="27">
        <f t="shared" si="17"/>
        <v>55000</v>
      </c>
      <c r="I53" s="27">
        <f t="shared" si="17"/>
        <v>0</v>
      </c>
      <c r="J53" s="147">
        <f t="shared" si="17"/>
        <v>38178</v>
      </c>
      <c r="K53" s="26">
        <f t="shared" si="17"/>
        <v>140089.22</v>
      </c>
      <c r="L53" s="27">
        <f t="shared" si="17"/>
        <v>0</v>
      </c>
      <c r="M53" s="27">
        <f t="shared" si="17"/>
        <v>0</v>
      </c>
      <c r="N53" s="27">
        <f t="shared" si="17"/>
        <v>0</v>
      </c>
      <c r="O53" s="27">
        <f t="shared" si="17"/>
        <v>0</v>
      </c>
      <c r="P53" s="32">
        <f t="shared" si="17"/>
        <v>140089.22</v>
      </c>
      <c r="Q53" s="145">
        <f t="shared" si="3"/>
        <v>42.635775416042755</v>
      </c>
      <c r="R53" s="76">
        <v>0</v>
      </c>
      <c r="S53" s="69">
        <f t="shared" si="16"/>
        <v>38.197469665985004</v>
      </c>
      <c r="T53" s="39"/>
      <c r="X53" s="48"/>
    </row>
    <row r="54" spans="1:20" ht="31.5" customHeight="1" thickBot="1">
      <c r="A54" s="88" t="s">
        <v>86</v>
      </c>
      <c r="B54" s="100">
        <v>921</v>
      </c>
      <c r="C54" s="111" t="s">
        <v>23</v>
      </c>
      <c r="D54" s="114" t="s">
        <v>100</v>
      </c>
      <c r="E54" s="29">
        <f>SUM(F54:J54)</f>
        <v>173300</v>
      </c>
      <c r="F54" s="103">
        <v>163300</v>
      </c>
      <c r="G54" s="103">
        <v>10000</v>
      </c>
      <c r="H54" s="103">
        <v>0</v>
      </c>
      <c r="I54" s="106">
        <v>0</v>
      </c>
      <c r="J54" s="105">
        <v>0</v>
      </c>
      <c r="K54" s="106">
        <v>106351.57</v>
      </c>
      <c r="L54" s="103">
        <v>10000</v>
      </c>
      <c r="M54" s="104">
        <v>0</v>
      </c>
      <c r="N54" s="104">
        <v>0</v>
      </c>
      <c r="O54" s="103">
        <v>0</v>
      </c>
      <c r="P54" s="60">
        <f>SUM(K54:O54)</f>
        <v>116351.57</v>
      </c>
      <c r="Q54" s="44">
        <f t="shared" si="3"/>
        <v>67.13881708020773</v>
      </c>
      <c r="R54" s="45">
        <v>0</v>
      </c>
      <c r="S54" s="49">
        <f t="shared" si="16"/>
        <v>67.13881708020773</v>
      </c>
      <c r="T54" s="39"/>
    </row>
    <row r="55" spans="1:20" ht="31.5" customHeight="1" thickBot="1">
      <c r="A55" s="136"/>
      <c r="B55" s="137">
        <v>921</v>
      </c>
      <c r="C55" s="138"/>
      <c r="D55" s="139" t="s">
        <v>22</v>
      </c>
      <c r="E55" s="140">
        <f aca="true" t="shared" si="18" ref="E55:P55">SUM(E54:E54)</f>
        <v>173300</v>
      </c>
      <c r="F55" s="141">
        <f t="shared" si="18"/>
        <v>163300</v>
      </c>
      <c r="G55" s="141">
        <f t="shared" si="18"/>
        <v>10000</v>
      </c>
      <c r="H55" s="141">
        <f t="shared" si="18"/>
        <v>0</v>
      </c>
      <c r="I55" s="141">
        <f t="shared" si="18"/>
        <v>0</v>
      </c>
      <c r="J55" s="142">
        <f t="shared" si="18"/>
        <v>0</v>
      </c>
      <c r="K55" s="140">
        <f t="shared" si="18"/>
        <v>106351.57</v>
      </c>
      <c r="L55" s="141">
        <f t="shared" si="18"/>
        <v>10000</v>
      </c>
      <c r="M55" s="141">
        <f t="shared" si="18"/>
        <v>0</v>
      </c>
      <c r="N55" s="141">
        <f t="shared" si="18"/>
        <v>0</v>
      </c>
      <c r="O55" s="141">
        <f t="shared" si="18"/>
        <v>0</v>
      </c>
      <c r="P55" s="143">
        <f t="shared" si="18"/>
        <v>116351.57</v>
      </c>
      <c r="Q55" s="203">
        <f t="shared" si="3"/>
        <v>67.13881708020773</v>
      </c>
      <c r="R55" s="144">
        <v>0</v>
      </c>
      <c r="S55" s="72">
        <f t="shared" si="16"/>
        <v>67.13881708020773</v>
      </c>
      <c r="T55" s="39"/>
    </row>
    <row r="56" spans="1:20" ht="36.75" customHeight="1" thickBot="1">
      <c r="A56" s="222" t="s">
        <v>7</v>
      </c>
      <c r="B56" s="223"/>
      <c r="C56" s="223"/>
      <c r="D56" s="223"/>
      <c r="E56" s="120">
        <f>SUM(E55,E37,E34,E53,E42,E39,E27,)</f>
        <v>7972611.78</v>
      </c>
      <c r="F56" s="119">
        <f aca="true" t="shared" si="19" ref="F56:P56">SUM(F55,F37,F34,F53,F42,F39,F27,)</f>
        <v>4819132.54</v>
      </c>
      <c r="G56" s="119">
        <f t="shared" si="19"/>
        <v>65000</v>
      </c>
      <c r="H56" s="119">
        <f t="shared" si="19"/>
        <v>1197645.53</v>
      </c>
      <c r="I56" s="119">
        <f t="shared" si="19"/>
        <v>0</v>
      </c>
      <c r="J56" s="126">
        <f t="shared" si="19"/>
        <v>1890833.71</v>
      </c>
      <c r="K56" s="120">
        <f t="shared" si="19"/>
        <v>1386309.29</v>
      </c>
      <c r="L56" s="119">
        <f t="shared" si="19"/>
        <v>12000</v>
      </c>
      <c r="M56" s="119">
        <f t="shared" si="19"/>
        <v>0</v>
      </c>
      <c r="N56" s="119">
        <f t="shared" si="19"/>
        <v>227350.08</v>
      </c>
      <c r="O56" s="119">
        <f t="shared" si="19"/>
        <v>10854.5</v>
      </c>
      <c r="P56" s="126">
        <f t="shared" si="19"/>
        <v>1636513.87</v>
      </c>
      <c r="Q56" s="204">
        <f>SUM(K56,M56,N56,L56)*100/SUM(F56,H56,G56,I56)</f>
        <v>26.730001510890382</v>
      </c>
      <c r="R56" s="205">
        <f>O56*100/J56</f>
        <v>0.5740589424968524</v>
      </c>
      <c r="S56" s="206">
        <f t="shared" si="16"/>
        <v>20.52669708696138</v>
      </c>
      <c r="T56" s="39"/>
    </row>
    <row r="57" spans="1:20" ht="30.75" customHeight="1" thickBot="1">
      <c r="A57" s="14" t="s">
        <v>5</v>
      </c>
      <c r="B57" s="15"/>
      <c r="C57" s="16"/>
      <c r="D57" s="12"/>
      <c r="E57" s="2"/>
      <c r="F57" s="2"/>
      <c r="G57" s="2"/>
      <c r="H57" s="2"/>
      <c r="I57" s="2"/>
      <c r="J57" s="2"/>
      <c r="K57" s="2"/>
      <c r="L57" s="2"/>
      <c r="M57" s="22"/>
      <c r="N57" s="22"/>
      <c r="O57" s="22"/>
      <c r="P57" s="13"/>
      <c r="Q57" s="215"/>
      <c r="R57" s="215"/>
      <c r="S57" s="215"/>
      <c r="T57" s="41"/>
    </row>
    <row r="58" spans="2:20" ht="28.5" customHeight="1">
      <c r="B58" t="s">
        <v>4</v>
      </c>
      <c r="C58" s="6"/>
      <c r="D58" s="8" t="s">
        <v>37</v>
      </c>
      <c r="F58" s="48"/>
      <c r="K58" s="48"/>
      <c r="L58" s="48"/>
      <c r="Q58" s="207"/>
      <c r="R58" s="207"/>
      <c r="S58" s="207"/>
      <c r="T58" s="42"/>
    </row>
    <row r="59" spans="15:20" ht="28.5" customHeight="1">
      <c r="O59" s="48"/>
      <c r="P59" s="48"/>
      <c r="T59" s="66"/>
    </row>
    <row r="60" ht="28.5" customHeight="1">
      <c r="T60" s="66"/>
    </row>
    <row r="61" ht="28.5" customHeight="1" thickBot="1">
      <c r="T61" s="43"/>
    </row>
    <row r="62" ht="36.75" customHeight="1" thickBot="1">
      <c r="T62" s="25"/>
    </row>
    <row r="63" ht="12.75">
      <c r="T63" s="3"/>
    </row>
    <row r="64" ht="27.75" customHeight="1">
      <c r="T64" s="7"/>
    </row>
    <row r="65" ht="15.75" hidden="1">
      <c r="T65" s="9"/>
    </row>
  </sheetData>
  <sheetProtection/>
  <mergeCells count="33">
    <mergeCell ref="O7:S7"/>
    <mergeCell ref="A8:U8"/>
    <mergeCell ref="O5:S5"/>
    <mergeCell ref="O6:S6"/>
    <mergeCell ref="O1:S1"/>
    <mergeCell ref="O2:S2"/>
    <mergeCell ref="O3:S3"/>
    <mergeCell ref="O4:S4"/>
    <mergeCell ref="T10:T12"/>
    <mergeCell ref="M11:M12"/>
    <mergeCell ref="O11:O12"/>
    <mergeCell ref="E10:J10"/>
    <mergeCell ref="J11:J12"/>
    <mergeCell ref="E11:E12"/>
    <mergeCell ref="F11:F12"/>
    <mergeCell ref="P11:P12"/>
    <mergeCell ref="L11:L12"/>
    <mergeCell ref="I11:I12"/>
    <mergeCell ref="A56:D56"/>
    <mergeCell ref="C10:C12"/>
    <mergeCell ref="B10:B12"/>
    <mergeCell ref="A10:A12"/>
    <mergeCell ref="D10:D12"/>
    <mergeCell ref="H11:H12"/>
    <mergeCell ref="G11:G12"/>
    <mergeCell ref="Q58:S58"/>
    <mergeCell ref="K10:P10"/>
    <mergeCell ref="Q10:Q12"/>
    <mergeCell ref="S10:S12"/>
    <mergeCell ref="Q57:S57"/>
    <mergeCell ref="R10:R12"/>
    <mergeCell ref="K11:K12"/>
    <mergeCell ref="N11:N1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62" r:id="rId1"/>
  <headerFooter alignWithMargins="0">
    <oddFooter>&amp;RWójt Gminy Mrągowo
Piotr Piercewicz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ROMANKA</dc:creator>
  <cp:keywords/>
  <dc:description/>
  <cp:lastModifiedBy>lk</cp:lastModifiedBy>
  <cp:lastPrinted>2020-08-28T11:11:39Z</cp:lastPrinted>
  <dcterms:created xsi:type="dcterms:W3CDTF">1999-08-09T11:22:36Z</dcterms:created>
  <dcterms:modified xsi:type="dcterms:W3CDTF">2020-08-28T11:30:19Z</dcterms:modified>
  <cp:category/>
  <cp:version/>
  <cp:contentType/>
  <cp:contentStatus/>
</cp:coreProperties>
</file>