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7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/>
  <c r="C11"/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I22" i="5"/>
  <c r="J22" s="1"/>
  <c r="B26" i="2" l="1"/>
  <c r="B25"/>
  <c r="B24"/>
  <c r="B23"/>
  <c r="B21"/>
  <c r="B19"/>
  <c r="B17"/>
  <c r="B15"/>
  <c r="I23" i="5"/>
  <c r="J23" s="1"/>
  <c r="D22" i="1"/>
  <c r="I21" i="5" s="1"/>
  <c r="J21" s="1"/>
  <c r="I20"/>
  <c r="J20" s="1"/>
  <c r="D20" i="1"/>
  <c r="I19" i="5" s="1"/>
  <c r="J19" s="1"/>
  <c r="I18"/>
  <c r="J18" s="1"/>
  <c r="D18" i="1"/>
  <c r="I17" i="5" s="1"/>
  <c r="J17" s="1"/>
  <c r="I16"/>
  <c r="J16" s="1"/>
  <c r="D16" i="1"/>
  <c r="I15" i="5" s="1"/>
  <c r="J15" s="1"/>
  <c r="I14"/>
  <c r="J14" s="1"/>
  <c r="D14" i="1"/>
  <c r="I11" i="5"/>
  <c r="J11" s="1"/>
  <c r="I10"/>
  <c r="I12" l="1"/>
  <c r="J12" s="1"/>
  <c r="I9"/>
  <c r="I13"/>
  <c r="J13" s="1"/>
  <c r="B23" i="3"/>
  <c r="M23" i="1"/>
  <c r="B22" i="3" s="1"/>
  <c r="M22" i="1"/>
  <c r="C22" s="1"/>
  <c r="B21" i="3" s="1"/>
  <c r="M21" i="1"/>
  <c r="B20" i="3" s="1"/>
  <c r="M20" i="1"/>
  <c r="C20" s="1"/>
  <c r="B19" i="3" s="1"/>
  <c r="M19" i="1"/>
  <c r="B18" i="3" s="1"/>
  <c r="M18" i="1"/>
  <c r="C18" s="1"/>
  <c r="B17" i="3" s="1"/>
  <c r="M17" i="1"/>
  <c r="B16" i="3" s="1"/>
  <c r="M16" i="1"/>
  <c r="C16" s="1"/>
  <c r="B15" i="3" s="1"/>
  <c r="C14" i="1"/>
  <c r="B13" i="3" s="1"/>
  <c r="B12"/>
  <c r="B11"/>
  <c r="B10"/>
  <c r="B9"/>
  <c r="B14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<sst xmlns="http://schemas.openxmlformats.org/spreadsheetml/2006/main" count="492" uniqueCount="190">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</sst>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G7" sqref="G7:H8"/>
    </sheetView>
  </sheetViews>
  <sheetFormatPr defaultRowHeight="10.5"/>
  <cols>
    <col min="1" max="1" width="4.5" customWidth="1"/>
    <col min="2" max="2" width="3.33203125" customWidth="1"/>
    <col min="3" max="4" width="19.33203125" customWidth="1"/>
    <col min="5" max="6" width="17.16406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9.1640625" customWidth="1"/>
    <col min="12" max="12" width="17.33203125" customWidth="1"/>
    <col min="13" max="13" width="7.1640625" customWidth="1"/>
    <col min="14" max="14" width="11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95" t="s">
        <v>185</v>
      </c>
      <c r="P1" s="95"/>
      <c r="Q1" s="95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01" t="s">
        <v>129</v>
      </c>
      <c r="B5" s="102"/>
      <c r="C5" s="105" t="s">
        <v>130</v>
      </c>
      <c r="D5" s="96" t="s">
        <v>1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20" ht="22.5" customHeight="1">
      <c r="A6" s="103"/>
      <c r="B6" s="104"/>
      <c r="C6" s="100"/>
      <c r="D6" s="100" t="s">
        <v>131</v>
      </c>
      <c r="E6" s="98" t="s">
        <v>1</v>
      </c>
      <c r="F6" s="98"/>
      <c r="G6" s="98"/>
      <c r="H6" s="98"/>
      <c r="I6" s="98"/>
      <c r="J6" s="98"/>
      <c r="K6" s="98"/>
      <c r="L6" s="98"/>
      <c r="M6" s="100" t="s">
        <v>135</v>
      </c>
      <c r="N6" s="100"/>
      <c r="O6" s="98" t="s">
        <v>2</v>
      </c>
      <c r="P6" s="98"/>
      <c r="Q6" s="99"/>
    </row>
    <row r="7" spans="1:20" ht="34.5" customHeight="1">
      <c r="A7" s="103"/>
      <c r="B7" s="104"/>
      <c r="C7" s="100"/>
      <c r="D7" s="100"/>
      <c r="E7" s="98" t="s">
        <v>3</v>
      </c>
      <c r="F7" s="98" t="s">
        <v>4</v>
      </c>
      <c r="G7" s="100" t="s">
        <v>132</v>
      </c>
      <c r="H7" s="100"/>
      <c r="I7" s="100" t="s">
        <v>133</v>
      </c>
      <c r="J7" s="100"/>
      <c r="K7" s="100" t="s">
        <v>134</v>
      </c>
      <c r="L7" s="8" t="s">
        <v>2</v>
      </c>
      <c r="M7" s="100"/>
      <c r="N7" s="100"/>
      <c r="O7" s="100" t="s">
        <v>136</v>
      </c>
      <c r="P7" s="98" t="s">
        <v>5</v>
      </c>
      <c r="Q7" s="99"/>
    </row>
    <row r="8" spans="1:20" ht="81" customHeight="1">
      <c r="A8" s="103"/>
      <c r="B8" s="104"/>
      <c r="C8" s="100"/>
      <c r="D8" s="100"/>
      <c r="E8" s="98"/>
      <c r="F8" s="98"/>
      <c r="G8" s="100"/>
      <c r="H8" s="100"/>
      <c r="I8" s="100"/>
      <c r="J8" s="100"/>
      <c r="K8" s="100"/>
      <c r="L8" s="9" t="s">
        <v>6</v>
      </c>
      <c r="M8" s="100"/>
      <c r="N8" s="100"/>
      <c r="O8" s="100"/>
      <c r="P8" s="98"/>
      <c r="Q8" s="99"/>
    </row>
    <row r="9" spans="1:20" ht="13.9" customHeight="1">
      <c r="A9" s="106" t="s">
        <v>7</v>
      </c>
      <c r="B9" s="107"/>
      <c r="C9" s="90" t="s">
        <v>8</v>
      </c>
      <c r="D9" s="90" t="s">
        <v>9</v>
      </c>
      <c r="E9" s="90" t="s">
        <v>10</v>
      </c>
      <c r="F9" s="90" t="s">
        <v>11</v>
      </c>
      <c r="G9" s="107" t="s">
        <v>12</v>
      </c>
      <c r="H9" s="107"/>
      <c r="I9" s="107" t="s">
        <v>13</v>
      </c>
      <c r="J9" s="107"/>
      <c r="K9" s="90" t="s">
        <v>14</v>
      </c>
      <c r="L9" s="90" t="s">
        <v>15</v>
      </c>
      <c r="M9" s="107" t="s">
        <v>16</v>
      </c>
      <c r="N9" s="107"/>
      <c r="O9" s="90" t="s">
        <v>17</v>
      </c>
      <c r="P9" s="107" t="s">
        <v>18</v>
      </c>
      <c r="Q9" s="108"/>
    </row>
    <row r="10" spans="1:20" ht="13.7" customHeight="1">
      <c r="A10" s="98" t="s">
        <v>19</v>
      </c>
      <c r="B10" s="98"/>
      <c r="C10" s="89">
        <f>SUM(D10,M10)</f>
        <v>60117289.560000002</v>
      </c>
      <c r="D10" s="89">
        <v>52096633.890000001</v>
      </c>
      <c r="E10" s="89">
        <v>8391216.5700000003</v>
      </c>
      <c r="F10" s="89">
        <v>399066</v>
      </c>
      <c r="G10" s="109">
        <v>8096641</v>
      </c>
      <c r="H10" s="109"/>
      <c r="I10" s="109">
        <v>20191684.84</v>
      </c>
      <c r="J10" s="109"/>
      <c r="K10" s="89">
        <v>15018025.48</v>
      </c>
      <c r="L10" s="89">
        <v>6545308.8300000001</v>
      </c>
      <c r="M10" s="109">
        <v>8020655.6699999999</v>
      </c>
      <c r="N10" s="109"/>
      <c r="O10" s="89">
        <v>2540677</v>
      </c>
      <c r="P10" s="109">
        <v>5443978.6699999999</v>
      </c>
      <c r="Q10" s="109"/>
      <c r="S10" s="70"/>
      <c r="T10" s="68"/>
    </row>
    <row r="11" spans="1:20" ht="13.7" customHeight="1">
      <c r="A11" s="98" t="s">
        <v>20</v>
      </c>
      <c r="B11" s="98"/>
      <c r="C11" s="89">
        <f>SUM(D11,M11)</f>
        <v>53290290</v>
      </c>
      <c r="D11" s="89">
        <v>38723570</v>
      </c>
      <c r="E11" s="89">
        <v>5700000</v>
      </c>
      <c r="F11" s="89">
        <v>1200000</v>
      </c>
      <c r="G11" s="109">
        <v>8000000</v>
      </c>
      <c r="H11" s="109"/>
      <c r="I11" s="109">
        <v>8153570</v>
      </c>
      <c r="J11" s="109"/>
      <c r="K11" s="89">
        <v>15670000</v>
      </c>
      <c r="L11" s="89">
        <v>7766400</v>
      </c>
      <c r="M11" s="109">
        <v>14566720</v>
      </c>
      <c r="N11" s="109"/>
      <c r="O11" s="89">
        <v>1000000</v>
      </c>
      <c r="P11" s="109">
        <v>13566720</v>
      </c>
      <c r="Q11" s="109"/>
      <c r="S11" s="68"/>
    </row>
    <row r="12" spans="1:20" ht="13.7" customHeight="1">
      <c r="A12" s="98" t="s">
        <v>21</v>
      </c>
      <c r="B12" s="98"/>
      <c r="C12" s="89">
        <f>SUM(D12,M12)</f>
        <v>50688500</v>
      </c>
      <c r="D12" s="89">
        <f>SUM(E12:K12)</f>
        <v>40364000</v>
      </c>
      <c r="E12" s="89">
        <v>6200000</v>
      </c>
      <c r="F12" s="89">
        <v>1250000</v>
      </c>
      <c r="G12" s="109">
        <v>8150000</v>
      </c>
      <c r="H12" s="109"/>
      <c r="I12" s="109">
        <v>8800000</v>
      </c>
      <c r="J12" s="109"/>
      <c r="K12" s="89">
        <v>15964000</v>
      </c>
      <c r="L12" s="89">
        <v>7800000</v>
      </c>
      <c r="M12" s="109">
        <v>10324500</v>
      </c>
      <c r="N12" s="109"/>
      <c r="O12" s="89">
        <v>2000000</v>
      </c>
      <c r="P12" s="109">
        <v>8324500</v>
      </c>
      <c r="Q12" s="109"/>
      <c r="S12" s="92"/>
      <c r="T12" s="93"/>
    </row>
    <row r="13" spans="1:20" ht="13.7" customHeight="1">
      <c r="A13" s="98" t="s">
        <v>22</v>
      </c>
      <c r="B13" s="98"/>
      <c r="C13" s="89">
        <v>42300000</v>
      </c>
      <c r="D13" s="89">
        <v>41300000</v>
      </c>
      <c r="E13" s="89">
        <v>6500000</v>
      </c>
      <c r="F13" s="89">
        <v>1500000</v>
      </c>
      <c r="G13" s="109">
        <v>8150000</v>
      </c>
      <c r="H13" s="109"/>
      <c r="I13" s="109">
        <v>9300000</v>
      </c>
      <c r="J13" s="109"/>
      <c r="K13" s="89">
        <v>15850000</v>
      </c>
      <c r="L13" s="89">
        <v>7900000</v>
      </c>
      <c r="M13" s="109">
        <v>1000000</v>
      </c>
      <c r="N13" s="109"/>
      <c r="O13" s="89">
        <v>1000000</v>
      </c>
      <c r="P13" s="109">
        <v>0</v>
      </c>
      <c r="Q13" s="109"/>
      <c r="S13" s="68"/>
    </row>
    <row r="14" spans="1:20" ht="13.7" customHeight="1">
      <c r="A14" s="98" t="s">
        <v>23</v>
      </c>
      <c r="B14" s="98"/>
      <c r="C14" s="89">
        <f t="shared" ref="C14:C22" si="0">SUM(D14,M14)</f>
        <v>44650000</v>
      </c>
      <c r="D14" s="89">
        <f t="shared" ref="D14:D22" si="1">SUM(E14:K14)</f>
        <v>43650000</v>
      </c>
      <c r="E14" s="89">
        <v>6500000</v>
      </c>
      <c r="F14" s="89">
        <v>1600000</v>
      </c>
      <c r="G14" s="109">
        <v>8200000</v>
      </c>
      <c r="H14" s="109"/>
      <c r="I14" s="109">
        <v>9900000</v>
      </c>
      <c r="J14" s="109"/>
      <c r="K14" s="89">
        <v>17450000</v>
      </c>
      <c r="L14" s="89">
        <v>7900000</v>
      </c>
      <c r="M14" s="109">
        <v>1000000</v>
      </c>
      <c r="N14" s="109"/>
      <c r="O14" s="89">
        <v>1000000</v>
      </c>
      <c r="P14" s="109">
        <v>0</v>
      </c>
      <c r="Q14" s="109"/>
    </row>
    <row r="15" spans="1:20" ht="13.7" customHeight="1">
      <c r="A15" s="98" t="s">
        <v>24</v>
      </c>
      <c r="B15" s="98"/>
      <c r="C15" s="89">
        <v>44878000</v>
      </c>
      <c r="D15" s="89">
        <v>44378000</v>
      </c>
      <c r="E15" s="89">
        <v>6900000</v>
      </c>
      <c r="F15" s="89">
        <v>1628000</v>
      </c>
      <c r="G15" s="109">
        <v>8350000</v>
      </c>
      <c r="H15" s="109"/>
      <c r="I15" s="109">
        <v>9900000</v>
      </c>
      <c r="J15" s="109"/>
      <c r="K15" s="89">
        <v>17600000</v>
      </c>
      <c r="L15" s="89">
        <v>8000000</v>
      </c>
      <c r="M15" s="109">
        <v>500000</v>
      </c>
      <c r="N15" s="109"/>
      <c r="O15" s="89">
        <v>500000</v>
      </c>
      <c r="P15" s="109">
        <v>0</v>
      </c>
      <c r="Q15" s="109"/>
    </row>
    <row r="16" spans="1:20" ht="13.7" customHeight="1">
      <c r="A16" s="98" t="s">
        <v>25</v>
      </c>
      <c r="B16" s="98"/>
      <c r="C16" s="89">
        <f t="shared" si="0"/>
        <v>42020000</v>
      </c>
      <c r="D16" s="89">
        <f t="shared" si="1"/>
        <v>41970000</v>
      </c>
      <c r="E16" s="89">
        <v>6800000</v>
      </c>
      <c r="F16" s="89">
        <v>1650000</v>
      </c>
      <c r="G16" s="109">
        <v>8400000</v>
      </c>
      <c r="H16" s="109"/>
      <c r="I16" s="109">
        <v>7920000</v>
      </c>
      <c r="J16" s="109"/>
      <c r="K16" s="89">
        <v>17200000</v>
      </c>
      <c r="L16" s="89">
        <v>8000000</v>
      </c>
      <c r="M16" s="109">
        <f t="shared" ref="M16:M23" si="2">SUM(O16:Q16)</f>
        <v>50000</v>
      </c>
      <c r="N16" s="109"/>
      <c r="O16" s="89">
        <v>50000</v>
      </c>
      <c r="P16" s="109">
        <v>0</v>
      </c>
      <c r="Q16" s="109"/>
    </row>
    <row r="17" spans="1:28" ht="13.7" customHeight="1">
      <c r="A17" s="98" t="s">
        <v>26</v>
      </c>
      <c r="B17" s="98"/>
      <c r="C17" s="89">
        <v>40950000</v>
      </c>
      <c r="D17" s="89">
        <v>40900000</v>
      </c>
      <c r="E17" s="89">
        <v>6700000</v>
      </c>
      <c r="F17" s="89">
        <v>1700000</v>
      </c>
      <c r="G17" s="109">
        <v>8350000</v>
      </c>
      <c r="H17" s="109"/>
      <c r="I17" s="109">
        <v>6950000</v>
      </c>
      <c r="J17" s="109"/>
      <c r="K17" s="89">
        <v>17200000</v>
      </c>
      <c r="L17" s="89">
        <v>8100000</v>
      </c>
      <c r="M17" s="109">
        <f t="shared" si="2"/>
        <v>50000</v>
      </c>
      <c r="N17" s="109"/>
      <c r="O17" s="89">
        <v>50000</v>
      </c>
      <c r="P17" s="109">
        <v>0</v>
      </c>
      <c r="Q17" s="109"/>
    </row>
    <row r="18" spans="1:28" ht="13.7" customHeight="1">
      <c r="A18" s="98" t="s">
        <v>27</v>
      </c>
      <c r="B18" s="98"/>
      <c r="C18" s="89">
        <f t="shared" si="0"/>
        <v>40150000</v>
      </c>
      <c r="D18" s="89">
        <f t="shared" si="1"/>
        <v>40100000</v>
      </c>
      <c r="E18" s="89">
        <v>6800000</v>
      </c>
      <c r="F18" s="89">
        <v>1720000</v>
      </c>
      <c r="G18" s="109">
        <v>8400000</v>
      </c>
      <c r="H18" s="109"/>
      <c r="I18" s="109">
        <v>6980000</v>
      </c>
      <c r="J18" s="109"/>
      <c r="K18" s="89">
        <v>16200000</v>
      </c>
      <c r="L18" s="89">
        <v>8200000</v>
      </c>
      <c r="M18" s="109">
        <f t="shared" si="2"/>
        <v>50000</v>
      </c>
      <c r="N18" s="109"/>
      <c r="O18" s="89">
        <v>50000</v>
      </c>
      <c r="P18" s="109">
        <v>0</v>
      </c>
      <c r="Q18" s="109"/>
    </row>
    <row r="19" spans="1:28" ht="13.7" customHeight="1">
      <c r="A19" s="98" t="s">
        <v>28</v>
      </c>
      <c r="B19" s="98"/>
      <c r="C19" s="89">
        <v>40450000</v>
      </c>
      <c r="D19" s="89">
        <v>40400000</v>
      </c>
      <c r="E19" s="89">
        <v>6900000</v>
      </c>
      <c r="F19" s="89">
        <v>1750000</v>
      </c>
      <c r="G19" s="109">
        <v>8450000</v>
      </c>
      <c r="H19" s="109"/>
      <c r="I19" s="109">
        <v>7000000</v>
      </c>
      <c r="J19" s="109"/>
      <c r="K19" s="89">
        <v>16300000</v>
      </c>
      <c r="L19" s="89">
        <v>8300000</v>
      </c>
      <c r="M19" s="109">
        <f t="shared" si="2"/>
        <v>50000</v>
      </c>
      <c r="N19" s="109"/>
      <c r="O19" s="89">
        <v>50000</v>
      </c>
      <c r="P19" s="109">
        <v>0</v>
      </c>
      <c r="Q19" s="109"/>
    </row>
    <row r="20" spans="1:28" ht="13.7" customHeight="1">
      <c r="A20" s="110" t="s">
        <v>29</v>
      </c>
      <c r="B20" s="110"/>
      <c r="C20" s="91">
        <f t="shared" si="0"/>
        <v>38980000</v>
      </c>
      <c r="D20" s="91">
        <f t="shared" si="1"/>
        <v>38930000</v>
      </c>
      <c r="E20" s="91">
        <v>6900000</v>
      </c>
      <c r="F20" s="91">
        <v>1650000</v>
      </c>
      <c r="G20" s="111">
        <v>8500000</v>
      </c>
      <c r="H20" s="111"/>
      <c r="I20" s="111">
        <v>6200000</v>
      </c>
      <c r="J20" s="111"/>
      <c r="K20" s="91">
        <v>15680000</v>
      </c>
      <c r="L20" s="91">
        <v>8400000</v>
      </c>
      <c r="M20" s="111">
        <f t="shared" si="2"/>
        <v>50000</v>
      </c>
      <c r="N20" s="111"/>
      <c r="O20" s="91">
        <v>50000</v>
      </c>
      <c r="P20" s="111">
        <v>0</v>
      </c>
      <c r="Q20" s="111"/>
    </row>
    <row r="21" spans="1:28" ht="13.7" customHeight="1">
      <c r="A21" s="98" t="s">
        <v>30</v>
      </c>
      <c r="B21" s="98"/>
      <c r="C21" s="89">
        <v>39730000</v>
      </c>
      <c r="D21" s="89">
        <v>39680000</v>
      </c>
      <c r="E21" s="89">
        <v>7300000</v>
      </c>
      <c r="F21" s="89">
        <v>1700000</v>
      </c>
      <c r="G21" s="109">
        <v>8550000</v>
      </c>
      <c r="H21" s="109"/>
      <c r="I21" s="109">
        <v>6250000</v>
      </c>
      <c r="J21" s="109"/>
      <c r="K21" s="89">
        <v>15880000</v>
      </c>
      <c r="L21" s="89">
        <v>8500000</v>
      </c>
      <c r="M21" s="109">
        <f t="shared" si="2"/>
        <v>50000</v>
      </c>
      <c r="N21" s="109"/>
      <c r="O21" s="89">
        <v>50000</v>
      </c>
      <c r="P21" s="109">
        <v>0</v>
      </c>
      <c r="Q21" s="109"/>
    </row>
    <row r="22" spans="1:28" ht="13.7" customHeight="1">
      <c r="A22" s="98" t="s">
        <v>31</v>
      </c>
      <c r="B22" s="98"/>
      <c r="C22" s="89">
        <f t="shared" si="0"/>
        <v>39750000</v>
      </c>
      <c r="D22" s="89">
        <f t="shared" si="1"/>
        <v>39700000</v>
      </c>
      <c r="E22" s="89">
        <v>7350000</v>
      </c>
      <c r="F22" s="89">
        <v>1700000</v>
      </c>
      <c r="G22" s="109">
        <v>8600000</v>
      </c>
      <c r="H22" s="109"/>
      <c r="I22" s="109">
        <v>6300000</v>
      </c>
      <c r="J22" s="109"/>
      <c r="K22" s="89">
        <v>15750000</v>
      </c>
      <c r="L22" s="89">
        <v>8600000</v>
      </c>
      <c r="M22" s="109">
        <f t="shared" si="2"/>
        <v>50000</v>
      </c>
      <c r="N22" s="109"/>
      <c r="O22" s="89">
        <v>50000</v>
      </c>
      <c r="P22" s="109">
        <v>0</v>
      </c>
      <c r="Q22" s="109"/>
    </row>
    <row r="23" spans="1:28" ht="13.7" customHeight="1">
      <c r="A23" s="98" t="s">
        <v>32</v>
      </c>
      <c r="B23" s="98"/>
      <c r="C23" s="89">
        <v>40450000</v>
      </c>
      <c r="D23" s="89">
        <v>40400000</v>
      </c>
      <c r="E23" s="89">
        <v>7650000</v>
      </c>
      <c r="F23" s="89">
        <v>1700000</v>
      </c>
      <c r="G23" s="109">
        <v>8800000</v>
      </c>
      <c r="H23" s="109"/>
      <c r="I23" s="109">
        <v>6500000</v>
      </c>
      <c r="J23" s="109"/>
      <c r="K23" s="89">
        <v>15750000</v>
      </c>
      <c r="L23" s="89">
        <v>8700000</v>
      </c>
      <c r="M23" s="109">
        <f t="shared" si="2"/>
        <v>50000</v>
      </c>
      <c r="N23" s="109"/>
      <c r="O23" s="89">
        <v>50000</v>
      </c>
      <c r="P23" s="109">
        <v>0</v>
      </c>
      <c r="Q23" s="109"/>
    </row>
    <row r="24" spans="1:28" s="71" customFormat="1" ht="13.7" customHeight="1">
      <c r="A24" s="98" t="s">
        <v>33</v>
      </c>
      <c r="B24" s="98"/>
      <c r="C24" s="89">
        <v>39350000</v>
      </c>
      <c r="D24" s="89">
        <v>39300000</v>
      </c>
      <c r="E24" s="89">
        <v>7150000</v>
      </c>
      <c r="F24" s="89">
        <v>1500000</v>
      </c>
      <c r="G24" s="109">
        <v>8600000</v>
      </c>
      <c r="H24" s="109"/>
      <c r="I24" s="109">
        <v>6300000</v>
      </c>
      <c r="J24" s="109"/>
      <c r="K24" s="89">
        <v>15750000</v>
      </c>
      <c r="L24" s="89">
        <v>8800000</v>
      </c>
      <c r="M24" s="109">
        <v>50000</v>
      </c>
      <c r="N24" s="109"/>
      <c r="O24" s="89">
        <v>50000</v>
      </c>
      <c r="P24" s="109">
        <v>0</v>
      </c>
      <c r="Q24" s="109"/>
    </row>
    <row r="25" spans="1:28" s="71" customFormat="1" ht="13.7" customHeight="1">
      <c r="A25" s="98">
        <v>2037</v>
      </c>
      <c r="B25" s="98"/>
      <c r="C25" s="89">
        <f t="shared" ref="C25" si="3">SUM(D25,M25)</f>
        <v>39350000</v>
      </c>
      <c r="D25" s="89">
        <f t="shared" ref="D25" si="4">SUM(E25:K25)</f>
        <v>39300000</v>
      </c>
      <c r="E25" s="89">
        <v>7150000</v>
      </c>
      <c r="F25" s="89">
        <v>1500000</v>
      </c>
      <c r="G25" s="109">
        <v>8600000</v>
      </c>
      <c r="H25" s="109"/>
      <c r="I25" s="109">
        <v>6300000</v>
      </c>
      <c r="J25" s="109"/>
      <c r="K25" s="89">
        <v>15750000</v>
      </c>
      <c r="L25" s="89">
        <v>8800000</v>
      </c>
      <c r="M25" s="109">
        <v>50000</v>
      </c>
      <c r="N25" s="109"/>
      <c r="O25" s="89">
        <v>50000</v>
      </c>
      <c r="P25" s="109">
        <v>0</v>
      </c>
      <c r="Q25" s="109"/>
    </row>
    <row r="26" spans="1:28">
      <c r="AB26" s="71"/>
    </row>
    <row r="30" spans="1:28">
      <c r="A30" s="112" t="s">
        <v>137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</sheetData>
  <mergeCells count="103"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5" orientation="landscape" r:id="rId1"/>
  <headerFooter>
    <oddFooter>&amp;RPrzewodniczący Rady Gminy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topLeftCell="A4" zoomScale="60" zoomScaleNormal="100" workbookViewId="0">
      <selection activeCell="L14" sqref="L14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6.6640625" customWidth="1"/>
    <col min="9" max="9" width="18.1640625" customWidth="1"/>
    <col min="10" max="10" width="7.1640625" customWidth="1"/>
    <col min="11" max="11" width="10.83203125" customWidth="1"/>
    <col min="12" max="12" width="18.83203125" customWidth="1"/>
    <col min="13" max="13" width="16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13" t="s">
        <v>129</v>
      </c>
      <c r="B7" s="105" t="s">
        <v>138</v>
      </c>
      <c r="C7" s="115" t="s">
        <v>1</v>
      </c>
      <c r="D7" s="115"/>
      <c r="E7" s="115"/>
      <c r="F7" s="115"/>
      <c r="G7" s="115"/>
      <c r="H7" s="115"/>
      <c r="I7" s="115"/>
      <c r="J7" s="115"/>
      <c r="K7" s="115"/>
      <c r="L7" s="115"/>
      <c r="M7" s="116"/>
    </row>
    <row r="8" spans="1:15" ht="23.25" customHeight="1">
      <c r="A8" s="114"/>
      <c r="B8" s="100"/>
      <c r="C8" s="100" t="s">
        <v>139</v>
      </c>
      <c r="D8" s="117" t="s">
        <v>2</v>
      </c>
      <c r="E8" s="117"/>
      <c r="F8" s="117"/>
      <c r="G8" s="117"/>
      <c r="H8" s="117"/>
      <c r="I8" s="117"/>
      <c r="J8" s="100" t="s">
        <v>146</v>
      </c>
      <c r="K8" s="100"/>
      <c r="L8" s="117" t="s">
        <v>2</v>
      </c>
      <c r="M8" s="118"/>
    </row>
    <row r="9" spans="1:15" ht="24" customHeight="1">
      <c r="A9" s="114"/>
      <c r="B9" s="100"/>
      <c r="C9" s="100"/>
      <c r="D9" s="100" t="s">
        <v>140</v>
      </c>
      <c r="E9" s="100" t="s">
        <v>141</v>
      </c>
      <c r="F9" s="4" t="s">
        <v>2</v>
      </c>
      <c r="G9" s="100" t="s">
        <v>143</v>
      </c>
      <c r="H9" s="117" t="s">
        <v>2</v>
      </c>
      <c r="I9" s="117"/>
      <c r="J9" s="100"/>
      <c r="K9" s="100"/>
      <c r="L9" s="100" t="s">
        <v>147</v>
      </c>
      <c r="M9" s="13" t="s">
        <v>2</v>
      </c>
    </row>
    <row r="10" spans="1:15" ht="181.5" customHeight="1">
      <c r="A10" s="114"/>
      <c r="B10" s="100"/>
      <c r="C10" s="100"/>
      <c r="D10" s="100"/>
      <c r="E10" s="100"/>
      <c r="F10" s="5" t="s">
        <v>142</v>
      </c>
      <c r="G10" s="100"/>
      <c r="H10" s="6" t="s">
        <v>144</v>
      </c>
      <c r="I10" s="6" t="s">
        <v>145</v>
      </c>
      <c r="J10" s="100"/>
      <c r="K10" s="100"/>
      <c r="L10" s="100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19" t="s">
        <v>42</v>
      </c>
      <c r="K11" s="119"/>
      <c r="L11" s="35" t="s">
        <v>43</v>
      </c>
      <c r="M11" s="36" t="s">
        <v>44</v>
      </c>
    </row>
    <row r="12" spans="1:15" ht="13.7" customHeight="1">
      <c r="A12" s="15" t="s">
        <v>19</v>
      </c>
      <c r="B12" s="16">
        <v>67435646.079999998</v>
      </c>
      <c r="C12" s="16">
        <v>49758932.18</v>
      </c>
      <c r="D12" s="16">
        <v>13906672.890000001</v>
      </c>
      <c r="E12" s="16">
        <v>0</v>
      </c>
      <c r="F12" s="16">
        <v>0</v>
      </c>
      <c r="G12" s="16">
        <v>1123674.5900000001</v>
      </c>
      <c r="H12" s="16">
        <v>0</v>
      </c>
      <c r="I12" s="16">
        <v>0</v>
      </c>
      <c r="J12" s="120">
        <v>17676713.899999999</v>
      </c>
      <c r="K12" s="120"/>
      <c r="L12" s="16">
        <v>17676713.899999999</v>
      </c>
      <c r="M12" s="17">
        <v>215000</v>
      </c>
      <c r="O12" s="69"/>
    </row>
    <row r="13" spans="1:15" ht="13.7" customHeight="1">
      <c r="A13" s="15" t="s">
        <v>20</v>
      </c>
      <c r="B13" s="16">
        <v>56310535</v>
      </c>
      <c r="C13" s="16">
        <v>38670000</v>
      </c>
      <c r="D13" s="16">
        <v>14000000</v>
      </c>
      <c r="E13" s="16">
        <v>0</v>
      </c>
      <c r="F13" s="16">
        <v>0</v>
      </c>
      <c r="G13" s="16">
        <v>1675000</v>
      </c>
      <c r="H13" s="16">
        <v>0</v>
      </c>
      <c r="I13" s="16">
        <v>0</v>
      </c>
      <c r="J13" s="120">
        <v>17640535</v>
      </c>
      <c r="K13" s="120"/>
      <c r="L13" s="16">
        <v>17470535</v>
      </c>
      <c r="M13" s="17">
        <v>170000</v>
      </c>
    </row>
    <row r="14" spans="1:15" ht="13.7" customHeight="1">
      <c r="A14" s="15" t="s">
        <v>21</v>
      </c>
      <c r="B14" s="16">
        <v>49088500</v>
      </c>
      <c r="C14" s="16">
        <v>38670000</v>
      </c>
      <c r="D14" s="16">
        <v>14200000</v>
      </c>
      <c r="E14" s="16">
        <v>0</v>
      </c>
      <c r="F14" s="16">
        <v>0</v>
      </c>
      <c r="G14" s="16">
        <v>1518200</v>
      </c>
      <c r="H14" s="16">
        <v>0</v>
      </c>
      <c r="I14" s="16">
        <v>0</v>
      </c>
      <c r="J14" s="120">
        <v>10418500</v>
      </c>
      <c r="K14" s="120"/>
      <c r="L14" s="16">
        <v>10418500</v>
      </c>
      <c r="M14" s="17">
        <v>0</v>
      </c>
    </row>
    <row r="15" spans="1:15" ht="13.7" customHeight="1">
      <c r="A15" s="15" t="s">
        <v>22</v>
      </c>
      <c r="B15" s="16">
        <f t="shared" ref="B15:B27" si="0">SUM(C15,J15)</f>
        <v>40650000</v>
      </c>
      <c r="C15" s="16">
        <v>38900000</v>
      </c>
      <c r="D15" s="16">
        <v>14500000</v>
      </c>
      <c r="E15" s="16">
        <v>0</v>
      </c>
      <c r="F15" s="16">
        <v>0</v>
      </c>
      <c r="G15" s="16">
        <v>1297300</v>
      </c>
      <c r="H15" s="16">
        <v>0</v>
      </c>
      <c r="I15" s="16">
        <v>0</v>
      </c>
      <c r="J15" s="121">
        <v>1750000</v>
      </c>
      <c r="K15" s="122"/>
      <c r="L15" s="16">
        <v>1750000</v>
      </c>
      <c r="M15" s="17">
        <v>0</v>
      </c>
    </row>
    <row r="16" spans="1:15" ht="13.7" customHeight="1">
      <c r="A16" s="15" t="s">
        <v>23</v>
      </c>
      <c r="B16" s="16">
        <v>43470000</v>
      </c>
      <c r="C16" s="16">
        <v>38720000</v>
      </c>
      <c r="D16" s="16">
        <v>14100000</v>
      </c>
      <c r="E16" s="16">
        <v>0</v>
      </c>
      <c r="F16" s="16">
        <v>0</v>
      </c>
      <c r="G16" s="16">
        <v>1142000</v>
      </c>
      <c r="H16" s="16">
        <v>0</v>
      </c>
      <c r="I16" s="16">
        <v>0</v>
      </c>
      <c r="J16" s="121">
        <v>4750000</v>
      </c>
      <c r="K16" s="122"/>
      <c r="L16" s="16">
        <v>4750000</v>
      </c>
      <c r="M16" s="17">
        <v>0</v>
      </c>
    </row>
    <row r="17" spans="1:13" ht="13.7" customHeight="1">
      <c r="A17" s="15" t="s">
        <v>24</v>
      </c>
      <c r="B17" s="16">
        <f t="shared" si="0"/>
        <v>43378000</v>
      </c>
      <c r="C17" s="16">
        <v>37500000</v>
      </c>
      <c r="D17" s="16">
        <v>14300000</v>
      </c>
      <c r="E17" s="16">
        <v>0</v>
      </c>
      <c r="F17" s="16">
        <v>0</v>
      </c>
      <c r="G17" s="16">
        <v>1029000</v>
      </c>
      <c r="H17" s="16">
        <v>0</v>
      </c>
      <c r="I17" s="16">
        <v>0</v>
      </c>
      <c r="J17" s="121">
        <v>5878000</v>
      </c>
      <c r="K17" s="122"/>
      <c r="L17" s="16">
        <v>5878000</v>
      </c>
      <c r="M17" s="17">
        <v>0</v>
      </c>
    </row>
    <row r="18" spans="1:13" ht="13.7" customHeight="1">
      <c r="A18" s="15" t="s">
        <v>25</v>
      </c>
      <c r="B18" s="16">
        <v>40420000</v>
      </c>
      <c r="C18" s="16">
        <v>37100000</v>
      </c>
      <c r="D18" s="16">
        <v>15000000</v>
      </c>
      <c r="E18" s="16">
        <v>0</v>
      </c>
      <c r="F18" s="16">
        <v>0</v>
      </c>
      <c r="G18" s="16">
        <v>900000</v>
      </c>
      <c r="H18" s="16">
        <v>0</v>
      </c>
      <c r="I18" s="16">
        <v>0</v>
      </c>
      <c r="J18" s="121">
        <v>3320000</v>
      </c>
      <c r="K18" s="122"/>
      <c r="L18" s="16">
        <v>3320000</v>
      </c>
      <c r="M18" s="17">
        <v>0</v>
      </c>
    </row>
    <row r="19" spans="1:13" ht="13.7" customHeight="1">
      <c r="A19" s="15" t="s">
        <v>26</v>
      </c>
      <c r="B19" s="16">
        <f t="shared" si="0"/>
        <v>39150000</v>
      </c>
      <c r="C19" s="16">
        <v>37500000</v>
      </c>
      <c r="D19" s="16">
        <v>15200000</v>
      </c>
      <c r="E19" s="16">
        <v>0</v>
      </c>
      <c r="F19" s="16">
        <v>0</v>
      </c>
      <c r="G19" s="16">
        <v>853000</v>
      </c>
      <c r="H19" s="16">
        <v>0</v>
      </c>
      <c r="I19" s="16">
        <v>0</v>
      </c>
      <c r="J19" s="121">
        <v>1650000</v>
      </c>
      <c r="K19" s="122"/>
      <c r="L19" s="16">
        <v>1650000</v>
      </c>
      <c r="M19" s="17">
        <v>0</v>
      </c>
    </row>
    <row r="20" spans="1:13" ht="13.7" customHeight="1">
      <c r="A20" s="15" t="s">
        <v>27</v>
      </c>
      <c r="B20" s="16">
        <v>38253025</v>
      </c>
      <c r="C20" s="16">
        <v>37600000</v>
      </c>
      <c r="D20" s="16">
        <v>15400000</v>
      </c>
      <c r="E20" s="16">
        <v>0</v>
      </c>
      <c r="F20" s="16">
        <v>0</v>
      </c>
      <c r="G20" s="16">
        <v>693000</v>
      </c>
      <c r="H20" s="16">
        <v>0</v>
      </c>
      <c r="I20" s="16">
        <v>0</v>
      </c>
      <c r="J20" s="121">
        <v>653025</v>
      </c>
      <c r="K20" s="122"/>
      <c r="L20" s="16">
        <v>653025</v>
      </c>
      <c r="M20" s="17">
        <v>0</v>
      </c>
    </row>
    <row r="21" spans="1:13" ht="13.7" customHeight="1">
      <c r="A21" s="15" t="s">
        <v>28</v>
      </c>
      <c r="B21" s="16">
        <f t="shared" si="0"/>
        <v>39030000</v>
      </c>
      <c r="C21" s="16">
        <v>37300000</v>
      </c>
      <c r="D21" s="16">
        <v>15600000</v>
      </c>
      <c r="E21" s="16">
        <v>0</v>
      </c>
      <c r="F21" s="16">
        <v>0</v>
      </c>
      <c r="G21" s="16">
        <v>539000</v>
      </c>
      <c r="H21" s="16">
        <v>0</v>
      </c>
      <c r="I21" s="16">
        <v>0</v>
      </c>
      <c r="J21" s="121">
        <v>1730000</v>
      </c>
      <c r="K21" s="122"/>
      <c r="L21" s="16">
        <v>1730000</v>
      </c>
      <c r="M21" s="17">
        <v>0</v>
      </c>
    </row>
    <row r="22" spans="1:13" ht="13.7" customHeight="1">
      <c r="A22" s="15" t="s">
        <v>29</v>
      </c>
      <c r="B22" s="16">
        <v>37480000</v>
      </c>
      <c r="C22" s="16">
        <v>37000000</v>
      </c>
      <c r="D22" s="16">
        <v>15800000</v>
      </c>
      <c r="E22" s="16">
        <v>0</v>
      </c>
      <c r="F22" s="16">
        <v>0</v>
      </c>
      <c r="G22" s="16">
        <v>384000</v>
      </c>
      <c r="H22" s="16">
        <v>0</v>
      </c>
      <c r="I22" s="16">
        <v>0</v>
      </c>
      <c r="J22" s="121">
        <v>480000</v>
      </c>
      <c r="K22" s="122"/>
      <c r="L22" s="16">
        <v>480000</v>
      </c>
      <c r="M22" s="17">
        <v>0</v>
      </c>
    </row>
    <row r="23" spans="1:13" ht="13.7" customHeight="1">
      <c r="A23" s="15" t="s">
        <v>30</v>
      </c>
      <c r="B23" s="16">
        <f t="shared" si="0"/>
        <v>38300000</v>
      </c>
      <c r="C23" s="16">
        <v>37860000</v>
      </c>
      <c r="D23" s="16">
        <v>16000000</v>
      </c>
      <c r="E23" s="16">
        <v>0</v>
      </c>
      <c r="F23" s="16">
        <v>0</v>
      </c>
      <c r="G23" s="16">
        <v>234000</v>
      </c>
      <c r="H23" s="16">
        <v>0</v>
      </c>
      <c r="I23" s="16">
        <v>0</v>
      </c>
      <c r="J23" s="121">
        <v>440000</v>
      </c>
      <c r="K23" s="122"/>
      <c r="L23" s="16">
        <v>440000</v>
      </c>
      <c r="M23" s="17">
        <v>0</v>
      </c>
    </row>
    <row r="24" spans="1:13" ht="13.7" customHeight="1">
      <c r="A24" s="15" t="s">
        <v>31</v>
      </c>
      <c r="B24" s="16">
        <f t="shared" si="0"/>
        <v>38660000</v>
      </c>
      <c r="C24" s="16">
        <v>36900000</v>
      </c>
      <c r="D24" s="16">
        <v>16200000</v>
      </c>
      <c r="E24" s="16">
        <v>0</v>
      </c>
      <c r="F24" s="16">
        <v>0</v>
      </c>
      <c r="G24" s="16">
        <v>117000</v>
      </c>
      <c r="H24" s="16">
        <v>0</v>
      </c>
      <c r="I24" s="16">
        <v>0</v>
      </c>
      <c r="J24" s="121">
        <v>1760000</v>
      </c>
      <c r="K24" s="122"/>
      <c r="L24" s="16">
        <v>1760000</v>
      </c>
      <c r="M24" s="17">
        <v>0</v>
      </c>
    </row>
    <row r="25" spans="1:13" ht="13.7" customHeight="1">
      <c r="A25" s="15" t="s">
        <v>32</v>
      </c>
      <c r="B25" s="16">
        <f t="shared" si="0"/>
        <v>39150000</v>
      </c>
      <c r="C25" s="16">
        <v>36900000</v>
      </c>
      <c r="D25" s="16">
        <v>16400000</v>
      </c>
      <c r="E25" s="16">
        <v>0</v>
      </c>
      <c r="F25" s="16">
        <v>0</v>
      </c>
      <c r="G25" s="16">
        <v>40300</v>
      </c>
      <c r="H25" s="16">
        <v>0</v>
      </c>
      <c r="I25" s="16">
        <v>0</v>
      </c>
      <c r="J25" s="121">
        <v>2250000</v>
      </c>
      <c r="K25" s="122"/>
      <c r="L25" s="16">
        <v>2250000</v>
      </c>
      <c r="M25" s="17">
        <v>0</v>
      </c>
    </row>
    <row r="26" spans="1:13" ht="13.7" customHeight="1">
      <c r="A26" s="15" t="s">
        <v>33</v>
      </c>
      <c r="B26" s="16">
        <f t="shared" si="0"/>
        <v>37630000</v>
      </c>
      <c r="C26" s="16">
        <v>35900000</v>
      </c>
      <c r="D26" s="16">
        <v>16600000</v>
      </c>
      <c r="E26" s="16">
        <v>0</v>
      </c>
      <c r="F26" s="16">
        <v>0</v>
      </c>
      <c r="G26" s="16">
        <v>2500</v>
      </c>
      <c r="H26" s="16">
        <v>0</v>
      </c>
      <c r="I26" s="16">
        <v>0</v>
      </c>
      <c r="J26" s="121">
        <v>1730000</v>
      </c>
      <c r="K26" s="122"/>
      <c r="L26" s="16">
        <v>1730000</v>
      </c>
      <c r="M26" s="17">
        <v>0</v>
      </c>
    </row>
    <row r="27" spans="1:13" ht="13.7" customHeight="1">
      <c r="A27" s="74">
        <v>2037</v>
      </c>
      <c r="B27" s="72">
        <f t="shared" si="0"/>
        <v>37593115.5</v>
      </c>
      <c r="C27" s="72">
        <v>35900000</v>
      </c>
      <c r="D27" s="72">
        <v>16800000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123">
        <v>1693115.5</v>
      </c>
      <c r="K27" s="124"/>
      <c r="L27" s="16">
        <v>1693115.5</v>
      </c>
      <c r="M27" s="73">
        <v>0</v>
      </c>
    </row>
  </sheetData>
  <mergeCells count="29">
    <mergeCell ref="J27:K27"/>
    <mergeCell ref="J26:K26"/>
    <mergeCell ref="J19:K19"/>
    <mergeCell ref="J20:K20"/>
    <mergeCell ref="J21:K21"/>
    <mergeCell ref="J22:K22"/>
    <mergeCell ref="J23:K23"/>
    <mergeCell ref="J16:K16"/>
    <mergeCell ref="J17:K17"/>
    <mergeCell ref="J18:K18"/>
    <mergeCell ref="J24:K24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&amp;CStrona 2&amp;RPrzewodniczący Rady Gminy 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workbookViewId="0">
      <selection activeCell="C24" sqref="C24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29" t="s">
        <v>129</v>
      </c>
      <c r="B5" s="105" t="s">
        <v>149</v>
      </c>
      <c r="C5" s="10" t="s">
        <v>2</v>
      </c>
      <c r="D5" s="105" t="s">
        <v>151</v>
      </c>
      <c r="E5" s="125" t="s">
        <v>1</v>
      </c>
      <c r="F5" s="125"/>
      <c r="G5" s="125"/>
      <c r="H5" s="125"/>
      <c r="I5" s="125"/>
      <c r="J5" s="125"/>
      <c r="K5" s="126"/>
    </row>
    <row r="6" spans="1:11" ht="24" customHeight="1">
      <c r="A6" s="130"/>
      <c r="B6" s="100"/>
      <c r="C6" s="100" t="s">
        <v>150</v>
      </c>
      <c r="D6" s="100"/>
      <c r="E6" s="100" t="s">
        <v>152</v>
      </c>
      <c r="F6" s="7" t="s">
        <v>2</v>
      </c>
      <c r="G6" s="100" t="s">
        <v>188</v>
      </c>
      <c r="H6" s="7" t="s">
        <v>2</v>
      </c>
      <c r="I6" s="100" t="s">
        <v>154</v>
      </c>
      <c r="J6" s="127" t="s">
        <v>2</v>
      </c>
      <c r="K6" s="128"/>
    </row>
    <row r="7" spans="1:11" ht="105.75" customHeight="1">
      <c r="A7" s="130"/>
      <c r="B7" s="100"/>
      <c r="C7" s="100"/>
      <c r="D7" s="100"/>
      <c r="E7" s="100"/>
      <c r="F7" s="5" t="s">
        <v>153</v>
      </c>
      <c r="G7" s="100"/>
      <c r="H7" s="5" t="s">
        <v>153</v>
      </c>
      <c r="I7" s="100"/>
      <c r="J7" s="100" t="s">
        <v>153</v>
      </c>
      <c r="K7" s="131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32" t="s">
        <v>53</v>
      </c>
      <c r="K8" s="133"/>
    </row>
    <row r="9" spans="1:11" ht="13.7" customHeight="1">
      <c r="A9" s="11" t="s">
        <v>19</v>
      </c>
      <c r="B9" s="12">
        <f>'Strona 1'!C10-'Strona 2'!B12</f>
        <v>-7318356.5199999958</v>
      </c>
      <c r="C9" s="12">
        <v>0</v>
      </c>
      <c r="D9" s="12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34">
        <v>0</v>
      </c>
      <c r="K9" s="135"/>
    </row>
    <row r="10" spans="1:11" ht="13.7" customHeight="1">
      <c r="A10" s="11" t="s">
        <v>20</v>
      </c>
      <c r="B10" s="12">
        <f>'Strona 1'!C11-'Strona 2'!B13</f>
        <v>-3020245</v>
      </c>
      <c r="C10" s="12">
        <v>0</v>
      </c>
      <c r="D10" s="12">
        <v>4680245</v>
      </c>
      <c r="E10" s="12">
        <v>3727536</v>
      </c>
      <c r="F10" s="12">
        <v>3020245</v>
      </c>
      <c r="G10" s="12">
        <v>952709</v>
      </c>
      <c r="H10" s="12">
        <v>0</v>
      </c>
      <c r="I10" s="12">
        <v>0</v>
      </c>
      <c r="J10" s="134">
        <v>0</v>
      </c>
      <c r="K10" s="135"/>
    </row>
    <row r="11" spans="1:11" ht="13.7" customHeight="1">
      <c r="A11" s="11" t="s">
        <v>21</v>
      </c>
      <c r="B11" s="12">
        <f>'Strona 1'!C12-'Strona 2'!B14</f>
        <v>1600000</v>
      </c>
      <c r="C11" s="12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4">
        <v>0</v>
      </c>
      <c r="K11" s="135"/>
    </row>
    <row r="12" spans="1:11" ht="13.7" customHeight="1">
      <c r="A12" s="11" t="s">
        <v>22</v>
      </c>
      <c r="B12" s="12">
        <f>'Strona 1'!C13-'Strona 2'!B15</f>
        <v>1650000</v>
      </c>
      <c r="C12" s="12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4">
        <v>0</v>
      </c>
      <c r="K12" s="135"/>
    </row>
    <row r="13" spans="1:11" ht="13.7" customHeight="1">
      <c r="A13" s="11" t="s">
        <v>23</v>
      </c>
      <c r="B13" s="12">
        <f>'Strona 1'!C14-'Strona 2'!B16</f>
        <v>1180000</v>
      </c>
      <c r="C13" s="12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4">
        <v>0</v>
      </c>
      <c r="K13" s="135"/>
    </row>
    <row r="14" spans="1:11" ht="13.7" customHeight="1">
      <c r="A14" s="11" t="s">
        <v>24</v>
      </c>
      <c r="B14" s="12">
        <f>'Strona 1'!C15-'Strona 2'!B17</f>
        <v>1500000</v>
      </c>
      <c r="C14" s="12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4">
        <v>0</v>
      </c>
      <c r="K14" s="135"/>
    </row>
    <row r="15" spans="1:11" ht="13.7" customHeight="1">
      <c r="A15" s="11" t="s">
        <v>25</v>
      </c>
      <c r="B15" s="12">
        <f>'Strona 1'!C16-'Strona 2'!B18</f>
        <v>1600000</v>
      </c>
      <c r="C15" s="12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4">
        <v>0</v>
      </c>
      <c r="K15" s="135"/>
    </row>
    <row r="16" spans="1:11" ht="13.7" customHeight="1">
      <c r="A16" s="11" t="s">
        <v>26</v>
      </c>
      <c r="B16" s="12">
        <f>'Strona 1'!C17-'Strona 2'!B19</f>
        <v>1800000</v>
      </c>
      <c r="C16" s="12">
        <f t="shared" si="0"/>
        <v>1800000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4">
        <v>0</v>
      </c>
      <c r="K16" s="135"/>
    </row>
    <row r="17" spans="1:11" ht="13.7" customHeight="1">
      <c r="A17" s="11" t="s">
        <v>27</v>
      </c>
      <c r="B17" s="12">
        <f>'Strona 1'!C18-'Strona 2'!B20</f>
        <v>1896975</v>
      </c>
      <c r="C17" s="12">
        <f t="shared" si="0"/>
        <v>1896975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4">
        <v>0</v>
      </c>
      <c r="K17" s="135"/>
    </row>
    <row r="18" spans="1:11" ht="13.7" customHeight="1">
      <c r="A18" s="11" t="s">
        <v>28</v>
      </c>
      <c r="B18" s="12">
        <f>'Strona 1'!C19-'Strona 2'!B21</f>
        <v>1420000</v>
      </c>
      <c r="C18" s="12">
        <f t="shared" si="0"/>
        <v>1420000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4">
        <v>0</v>
      </c>
      <c r="K18" s="135"/>
    </row>
    <row r="19" spans="1:11" ht="13.7" customHeight="1">
      <c r="A19" s="11" t="s">
        <v>29</v>
      </c>
      <c r="B19" s="12">
        <f>'Strona 1'!C20-'Strona 2'!B22</f>
        <v>1500000</v>
      </c>
      <c r="C19" s="12">
        <f t="shared" si="0"/>
        <v>1500000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4">
        <v>0</v>
      </c>
      <c r="K19" s="135"/>
    </row>
    <row r="20" spans="1:11" ht="13.7" customHeight="1">
      <c r="A20" s="11" t="s">
        <v>30</v>
      </c>
      <c r="B20" s="12">
        <f>'Strona 1'!C21-'Strona 2'!B23</f>
        <v>1430000</v>
      </c>
      <c r="C20" s="12">
        <f t="shared" si="0"/>
        <v>1430000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4">
        <v>0</v>
      </c>
      <c r="K20" s="135"/>
    </row>
    <row r="21" spans="1:11" ht="13.7" customHeight="1">
      <c r="A21" s="11" t="s">
        <v>31</v>
      </c>
      <c r="B21" s="12">
        <f>'Strona 1'!C22-'Strona 2'!B24</f>
        <v>1090000</v>
      </c>
      <c r="C21" s="12">
        <f t="shared" si="0"/>
        <v>1090000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4">
        <v>0</v>
      </c>
      <c r="K21" s="135"/>
    </row>
    <row r="22" spans="1:11" ht="13.7" customHeight="1">
      <c r="A22" s="11" t="s">
        <v>32</v>
      </c>
      <c r="B22" s="12">
        <f>'Strona 1'!C23-'Strona 2'!B25</f>
        <v>1300000</v>
      </c>
      <c r="C22" s="12">
        <f t="shared" si="0"/>
        <v>1300000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4">
        <v>0</v>
      </c>
      <c r="K22" s="135"/>
    </row>
    <row r="23" spans="1:11" ht="13.7" customHeight="1">
      <c r="A23" s="11" t="s">
        <v>33</v>
      </c>
      <c r="B23" s="12">
        <f>'Strona 1'!C24-'Strona 2'!B26</f>
        <v>1720000</v>
      </c>
      <c r="C23" s="12">
        <f t="shared" si="0"/>
        <v>1720000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4">
        <v>0</v>
      </c>
      <c r="K23" s="135"/>
    </row>
    <row r="24" spans="1:11" ht="13.7" customHeight="1">
      <c r="A24" s="75">
        <v>2037</v>
      </c>
      <c r="B24" s="76">
        <f>'Strona 1'!C25-'Strona 2'!B27</f>
        <v>1756884.5</v>
      </c>
      <c r="C24" s="76">
        <f t="shared" si="0"/>
        <v>1756884.5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136">
        <v>0</v>
      </c>
      <c r="K24" s="137"/>
    </row>
  </sheetData>
  <mergeCells count="27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workbookViewId="0">
      <selection activeCell="H22" sqref="H22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42" t="s">
        <v>129</v>
      </c>
      <c r="B3" s="138" t="s">
        <v>1</v>
      </c>
      <c r="C3" s="138"/>
      <c r="D3" s="138"/>
      <c r="E3" s="138"/>
      <c r="F3" s="105" t="s">
        <v>157</v>
      </c>
      <c r="G3" s="138" t="s">
        <v>1</v>
      </c>
      <c r="H3" s="138"/>
      <c r="I3" s="138"/>
      <c r="J3" s="138"/>
      <c r="K3" s="139"/>
    </row>
    <row r="4" spans="1:11" ht="26.25" customHeight="1">
      <c r="A4" s="143"/>
      <c r="B4" s="100" t="s">
        <v>155</v>
      </c>
      <c r="C4" s="18" t="s">
        <v>2</v>
      </c>
      <c r="D4" s="100" t="s">
        <v>156</v>
      </c>
      <c r="E4" s="18" t="s">
        <v>2</v>
      </c>
      <c r="F4" s="100"/>
      <c r="G4" s="100" t="s">
        <v>158</v>
      </c>
      <c r="H4" s="140" t="s">
        <v>2</v>
      </c>
      <c r="I4" s="140"/>
      <c r="J4" s="140"/>
      <c r="K4" s="141"/>
    </row>
    <row r="5" spans="1:11" ht="24" customHeight="1">
      <c r="A5" s="143"/>
      <c r="B5" s="100"/>
      <c r="C5" s="100" t="s">
        <v>153</v>
      </c>
      <c r="D5" s="100"/>
      <c r="E5" s="100" t="s">
        <v>153</v>
      </c>
      <c r="F5" s="100"/>
      <c r="G5" s="100"/>
      <c r="H5" s="100" t="s">
        <v>159</v>
      </c>
      <c r="I5" s="140" t="s">
        <v>2</v>
      </c>
      <c r="J5" s="140"/>
      <c r="K5" s="141"/>
    </row>
    <row r="6" spans="1:11" ht="109.5" customHeight="1">
      <c r="A6" s="143"/>
      <c r="B6" s="100"/>
      <c r="C6" s="100"/>
      <c r="D6" s="100"/>
      <c r="E6" s="100"/>
      <c r="F6" s="100"/>
      <c r="G6" s="100"/>
      <c r="H6" s="100"/>
      <c r="I6" s="5" t="s">
        <v>160</v>
      </c>
      <c r="J6" s="100" t="s">
        <v>161</v>
      </c>
      <c r="K6" s="131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44" t="s">
        <v>62</v>
      </c>
      <c r="K7" s="145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1340000</v>
      </c>
      <c r="G8" s="21">
        <v>1340000</v>
      </c>
      <c r="H8" s="21">
        <v>0</v>
      </c>
      <c r="I8" s="21">
        <v>0</v>
      </c>
      <c r="J8" s="146">
        <v>0</v>
      </c>
      <c r="K8" s="147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1660000</v>
      </c>
      <c r="G9" s="21">
        <f t="shared" ref="G9:G22" si="0">F9</f>
        <v>1660000</v>
      </c>
      <c r="H9" s="21">
        <v>0</v>
      </c>
      <c r="I9" s="21">
        <v>0</v>
      </c>
      <c r="J9" s="146">
        <v>0</v>
      </c>
      <c r="K9" s="147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21">
        <f t="shared" si="0"/>
        <v>1600000</v>
      </c>
      <c r="H10" s="21">
        <v>0</v>
      </c>
      <c r="I10" s="21">
        <v>0</v>
      </c>
      <c r="J10" s="146">
        <v>0</v>
      </c>
      <c r="K10" s="147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1650000</v>
      </c>
      <c r="G11" s="21">
        <f t="shared" si="0"/>
        <v>1650000</v>
      </c>
      <c r="H11" s="21">
        <v>0</v>
      </c>
      <c r="I11" s="21">
        <v>0</v>
      </c>
      <c r="J11" s="146">
        <v>0</v>
      </c>
      <c r="K11" s="147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21">
        <f t="shared" si="0"/>
        <v>1180000</v>
      </c>
      <c r="H12" s="21">
        <v>0</v>
      </c>
      <c r="I12" s="21">
        <v>0</v>
      </c>
      <c r="J12" s="146">
        <v>0</v>
      </c>
      <c r="K12" s="147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21">
        <f t="shared" si="0"/>
        <v>1500000</v>
      </c>
      <c r="H13" s="21">
        <v>0</v>
      </c>
      <c r="I13" s="21">
        <v>0</v>
      </c>
      <c r="J13" s="146">
        <v>0</v>
      </c>
      <c r="K13" s="147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21">
        <f t="shared" si="0"/>
        <v>1600000</v>
      </c>
      <c r="H14" s="21">
        <v>0</v>
      </c>
      <c r="I14" s="21">
        <v>0</v>
      </c>
      <c r="J14" s="146">
        <v>0</v>
      </c>
      <c r="K14" s="147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1800000</v>
      </c>
      <c r="G15" s="21">
        <f t="shared" si="0"/>
        <v>1800000</v>
      </c>
      <c r="H15" s="21">
        <v>0</v>
      </c>
      <c r="I15" s="21">
        <v>0</v>
      </c>
      <c r="J15" s="146">
        <v>0</v>
      </c>
      <c r="K15" s="147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1896975</v>
      </c>
      <c r="G16" s="21">
        <f t="shared" si="0"/>
        <v>1896975</v>
      </c>
      <c r="H16" s="21">
        <v>0</v>
      </c>
      <c r="I16" s="21">
        <v>0</v>
      </c>
      <c r="J16" s="146">
        <v>0</v>
      </c>
      <c r="K16" s="147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1420000</v>
      </c>
      <c r="G17" s="21">
        <f t="shared" si="0"/>
        <v>1420000</v>
      </c>
      <c r="H17" s="21">
        <v>0</v>
      </c>
      <c r="I17" s="21">
        <v>0</v>
      </c>
      <c r="J17" s="146">
        <v>0</v>
      </c>
      <c r="K17" s="147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1600000</v>
      </c>
      <c r="G18" s="21">
        <f t="shared" si="0"/>
        <v>1600000</v>
      </c>
      <c r="H18" s="21">
        <v>0</v>
      </c>
      <c r="I18" s="21">
        <v>0</v>
      </c>
      <c r="J18" s="146">
        <v>0</v>
      </c>
      <c r="K18" s="147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1430000</v>
      </c>
      <c r="G19" s="21">
        <f t="shared" si="0"/>
        <v>1430000</v>
      </c>
      <c r="H19" s="21">
        <v>0</v>
      </c>
      <c r="I19" s="21">
        <v>0</v>
      </c>
      <c r="J19" s="146">
        <v>0</v>
      </c>
      <c r="K19" s="147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1090000</v>
      </c>
      <c r="G20" s="21">
        <f t="shared" si="0"/>
        <v>1090000</v>
      </c>
      <c r="H20" s="21">
        <v>0</v>
      </c>
      <c r="I20" s="21">
        <v>0</v>
      </c>
      <c r="J20" s="146">
        <v>0</v>
      </c>
      <c r="K20" s="147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1300000</v>
      </c>
      <c r="G21" s="21">
        <f t="shared" si="0"/>
        <v>1300000</v>
      </c>
      <c r="H21" s="21">
        <v>0</v>
      </c>
      <c r="I21" s="21">
        <v>0</v>
      </c>
      <c r="J21" s="146">
        <v>0</v>
      </c>
      <c r="K21" s="147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1720000</v>
      </c>
      <c r="G22" s="21">
        <f t="shared" si="0"/>
        <v>1720000</v>
      </c>
      <c r="H22" s="22">
        <v>0</v>
      </c>
      <c r="I22" s="22">
        <v>0</v>
      </c>
      <c r="J22" s="150">
        <v>0</v>
      </c>
      <c r="K22" s="151"/>
    </row>
    <row r="23" spans="1:11" ht="13.7" customHeight="1">
      <c r="A23" s="65">
        <v>2037</v>
      </c>
      <c r="B23" s="66">
        <v>0</v>
      </c>
      <c r="C23" s="66">
        <v>0</v>
      </c>
      <c r="D23" s="66">
        <v>0</v>
      </c>
      <c r="E23" s="66">
        <v>0</v>
      </c>
      <c r="F23" s="66">
        <v>1756884.5</v>
      </c>
      <c r="G23" s="21">
        <v>1756884.5</v>
      </c>
      <c r="H23" s="66">
        <v>0</v>
      </c>
      <c r="I23" s="66">
        <v>0</v>
      </c>
      <c r="J23" s="148">
        <v>0</v>
      </c>
      <c r="K23" s="149"/>
    </row>
  </sheetData>
  <mergeCells count="30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G24" sqref="G24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58" t="s">
        <v>129</v>
      </c>
      <c r="B4" s="160" t="s">
        <v>63</v>
      </c>
      <c r="C4" s="160"/>
      <c r="D4" s="160"/>
      <c r="E4" s="160"/>
      <c r="F4" s="160"/>
      <c r="G4" s="105" t="s">
        <v>166</v>
      </c>
      <c r="H4" s="25" t="s">
        <v>2</v>
      </c>
      <c r="I4" s="152" t="s">
        <v>64</v>
      </c>
      <c r="J4" s="152"/>
      <c r="K4" s="153"/>
    </row>
    <row r="5" spans="1:11" ht="26.25" customHeight="1">
      <c r="A5" s="159"/>
      <c r="B5" s="154" t="s">
        <v>65</v>
      </c>
      <c r="C5" s="154"/>
      <c r="D5" s="154"/>
      <c r="E5" s="154"/>
      <c r="F5" s="100" t="s">
        <v>187</v>
      </c>
      <c r="G5" s="100"/>
      <c r="H5" s="100" t="s">
        <v>167</v>
      </c>
      <c r="I5" s="100" t="s">
        <v>168</v>
      </c>
      <c r="J5" s="156" t="s">
        <v>169</v>
      </c>
      <c r="K5" s="157"/>
    </row>
    <row r="6" spans="1:11" ht="24.75" customHeight="1">
      <c r="A6" s="159"/>
      <c r="B6" s="100" t="s">
        <v>162</v>
      </c>
      <c r="C6" s="155" t="s">
        <v>1</v>
      </c>
      <c r="D6" s="155"/>
      <c r="E6" s="155"/>
      <c r="F6" s="100"/>
      <c r="G6" s="100"/>
      <c r="H6" s="100"/>
      <c r="I6" s="100"/>
      <c r="J6" s="156"/>
      <c r="K6" s="157"/>
    </row>
    <row r="7" spans="1:11" ht="93.75" customHeight="1">
      <c r="A7" s="159"/>
      <c r="B7" s="100"/>
      <c r="C7" s="5" t="s">
        <v>163</v>
      </c>
      <c r="D7" s="5" t="s">
        <v>164</v>
      </c>
      <c r="E7" s="5" t="s">
        <v>165</v>
      </c>
      <c r="F7" s="100"/>
      <c r="G7" s="100"/>
      <c r="H7" s="100"/>
      <c r="I7" s="100"/>
      <c r="J7" s="156"/>
      <c r="K7" s="157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61" t="s">
        <v>74</v>
      </c>
      <c r="K8" s="162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29">
        <v>19476323.5</v>
      </c>
      <c r="H9" s="29">
        <v>0</v>
      </c>
      <c r="I9" s="29">
        <f>'Strona 1'!D10-'Strona 2'!C12</f>
        <v>2337701.7100000009</v>
      </c>
      <c r="J9" s="163">
        <v>8666709.7300000004</v>
      </c>
      <c r="K9" s="164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29">
        <f>G9+'Strona 3'!E10-'Strona 4'!F9</f>
        <v>21543859.5</v>
      </c>
      <c r="H10" s="29">
        <v>0</v>
      </c>
      <c r="I10" s="29">
        <f>'Strona 1'!D11-'Strona 2'!C13</f>
        <v>53570</v>
      </c>
      <c r="J10" s="163">
        <v>1006279</v>
      </c>
      <c r="K10" s="164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29">
        <f>G10+'Strona 3'!D11-'Strona 4'!F10</f>
        <v>19943859.5</v>
      </c>
      <c r="H11" s="29">
        <v>0</v>
      </c>
      <c r="I11" s="29">
        <f>'Strona 1'!D12-'Strona 2'!C14</f>
        <v>1694000</v>
      </c>
      <c r="J11" s="163">
        <f t="shared" ref="J11:J24" si="0">I11</f>
        <v>1694000</v>
      </c>
      <c r="K11" s="164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29">
        <f>G11+'Strona 3'!D12-'Strona 4'!F11</f>
        <v>18293859.5</v>
      </c>
      <c r="H12" s="29">
        <v>0</v>
      </c>
      <c r="I12" s="29">
        <f>'Strona 1'!D13-'Strona 2'!C15</f>
        <v>2400000</v>
      </c>
      <c r="J12" s="163">
        <f t="shared" si="0"/>
        <v>2400000</v>
      </c>
      <c r="K12" s="164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29">
        <f>G12+'Strona 3'!D13-'Strona 4'!F12</f>
        <v>17113859.5</v>
      </c>
      <c r="H13" s="29">
        <v>0</v>
      </c>
      <c r="I13" s="29">
        <f>'Strona 1'!D14-'Strona 2'!C16</f>
        <v>4930000</v>
      </c>
      <c r="J13" s="163">
        <f t="shared" si="0"/>
        <v>4930000</v>
      </c>
      <c r="K13" s="164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29">
        <f>G13+'Strona 3'!D14-'Strona 4'!F13</f>
        <v>15613859.5</v>
      </c>
      <c r="H14" s="29">
        <v>0</v>
      </c>
      <c r="I14" s="29">
        <f>'Strona 1'!D15-'Strona 2'!C17</f>
        <v>6878000</v>
      </c>
      <c r="J14" s="163">
        <f t="shared" si="0"/>
        <v>6878000</v>
      </c>
      <c r="K14" s="164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29">
        <f>G14+'Strona 3'!D15-'Strona 4'!F14</f>
        <v>14013859.5</v>
      </c>
      <c r="H15" s="29">
        <v>0</v>
      </c>
      <c r="I15" s="29">
        <f>'Strona 1'!D16-'Strona 2'!C18</f>
        <v>4870000</v>
      </c>
      <c r="J15" s="163">
        <f t="shared" si="0"/>
        <v>4870000</v>
      </c>
      <c r="K15" s="164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29">
        <f>G15+'Strona 3'!D16-'Strona 4'!F15</f>
        <v>12213859.5</v>
      </c>
      <c r="H16" s="29">
        <v>0</v>
      </c>
      <c r="I16" s="29">
        <f>'Strona 1'!D17-'Strona 2'!C19</f>
        <v>3400000</v>
      </c>
      <c r="J16" s="163">
        <f t="shared" si="0"/>
        <v>3400000</v>
      </c>
      <c r="K16" s="164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29">
        <f>G16+'Strona 3'!D17-'Strona 4'!F16</f>
        <v>10316884.5</v>
      </c>
      <c r="H17" s="29">
        <v>0</v>
      </c>
      <c r="I17" s="29">
        <f>'Strona 1'!D18-'Strona 2'!C20</f>
        <v>2500000</v>
      </c>
      <c r="J17" s="163">
        <f t="shared" si="0"/>
        <v>2500000</v>
      </c>
      <c r="K17" s="164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29">
        <f>G17+'Strona 3'!D18-'Strona 4'!F17</f>
        <v>8896884.5</v>
      </c>
      <c r="H18" s="29">
        <v>0</v>
      </c>
      <c r="I18" s="29">
        <f>'Strona 1'!D19-'Strona 2'!C21</f>
        <v>3100000</v>
      </c>
      <c r="J18" s="163">
        <f t="shared" si="0"/>
        <v>3100000</v>
      </c>
      <c r="K18" s="164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29">
        <f>G18+'Strona 3'!D19-'Strona 4'!F18</f>
        <v>7296884.5</v>
      </c>
      <c r="H19" s="29">
        <v>0</v>
      </c>
      <c r="I19" s="29">
        <f>'Strona 1'!D20-'Strona 2'!C22</f>
        <v>1930000</v>
      </c>
      <c r="J19" s="163">
        <f t="shared" si="0"/>
        <v>1930000</v>
      </c>
      <c r="K19" s="164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29">
        <f>G19+'Strona 3'!D20-'Strona 4'!F19</f>
        <v>5866884.5</v>
      </c>
      <c r="H20" s="29">
        <v>0</v>
      </c>
      <c r="I20" s="29">
        <f>'Strona 1'!D21-'Strona 2'!C23</f>
        <v>1820000</v>
      </c>
      <c r="J20" s="163">
        <f t="shared" si="0"/>
        <v>1820000</v>
      </c>
      <c r="K20" s="164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29">
        <f>G20+'Strona 3'!D21-'Strona 4'!F20</f>
        <v>4776884.5</v>
      </c>
      <c r="H21" s="29">
        <v>0</v>
      </c>
      <c r="I21" s="29">
        <f>'Strona 1'!D22-'Strona 2'!C24</f>
        <v>2800000</v>
      </c>
      <c r="J21" s="163">
        <f t="shared" si="0"/>
        <v>2800000</v>
      </c>
      <c r="K21" s="164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29">
        <f>G21+'Strona 3'!D22-'Strona 4'!F21</f>
        <v>3476884.5</v>
      </c>
      <c r="H22" s="29">
        <v>0</v>
      </c>
      <c r="I22" s="29">
        <f>'Strona 1'!D23-'Strona 2'!C25</f>
        <v>3500000</v>
      </c>
      <c r="J22" s="163">
        <f t="shared" si="0"/>
        <v>3500000</v>
      </c>
      <c r="K22" s="164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29">
        <f>G22+'Strona 3'!D23-'Strona 4'!F22</f>
        <v>1756884.5</v>
      </c>
      <c r="H23" s="29">
        <v>0</v>
      </c>
      <c r="I23" s="29">
        <f>'Strona 1'!D24-'Strona 2'!C26</f>
        <v>3400000</v>
      </c>
      <c r="J23" s="163">
        <f t="shared" si="0"/>
        <v>3400000</v>
      </c>
      <c r="K23" s="164"/>
    </row>
    <row r="24" spans="1:11" ht="13.7" customHeight="1">
      <c r="A24" s="26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29">
        <v>0</v>
      </c>
      <c r="G24" s="29">
        <v>0</v>
      </c>
      <c r="H24" s="29">
        <v>0</v>
      </c>
      <c r="I24" s="29">
        <f>'Strona 1'!D25-'Strona 2'!C27</f>
        <v>3400000</v>
      </c>
      <c r="J24" s="163">
        <f t="shared" si="0"/>
        <v>3400000</v>
      </c>
      <c r="K24" s="164"/>
    </row>
  </sheetData>
  <mergeCells count="28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E11" sqref="E11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67" t="s">
        <v>129</v>
      </c>
      <c r="B2" s="165" t="s">
        <v>76</v>
      </c>
      <c r="C2" s="165"/>
      <c r="D2" s="165"/>
      <c r="E2" s="165"/>
      <c r="F2" s="165"/>
      <c r="G2" s="165"/>
      <c r="H2" s="166"/>
    </row>
    <row r="3" spans="1:8" ht="201" customHeight="1">
      <c r="A3" s="168"/>
      <c r="B3" s="44" t="s">
        <v>170</v>
      </c>
      <c r="C3" s="169" t="s">
        <v>171</v>
      </c>
      <c r="D3" s="169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70" t="s">
        <v>78</v>
      </c>
      <c r="D4" s="170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7.7200000000000005E-2</v>
      </c>
      <c r="C5" s="63">
        <v>0.1095</v>
      </c>
      <c r="D5" s="63">
        <v>0.18920000000000001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0.1091</v>
      </c>
      <c r="C6" s="63">
        <v>5.6500000000000002E-2</v>
      </c>
      <c r="D6" s="63">
        <v>8.9300000000000004E-2</v>
      </c>
      <c r="E6" s="63">
        <v>0.1472</v>
      </c>
      <c r="F6" s="63">
        <v>0.193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9.8799999999999999E-2</v>
      </c>
      <c r="C7" s="63">
        <v>0.1018</v>
      </c>
      <c r="D7" s="63">
        <v>0.1651</v>
      </c>
      <c r="E7" s="63">
        <v>0.1268</v>
      </c>
      <c r="F7" s="63">
        <v>0.1726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9.2100000000000001E-2</v>
      </c>
      <c r="C8" s="63">
        <v>0.11550000000000001</v>
      </c>
      <c r="D8" s="39" t="s">
        <v>75</v>
      </c>
      <c r="E8" s="63">
        <v>0.1479</v>
      </c>
      <c r="F8" s="63">
        <v>0.1479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6.88E-2</v>
      </c>
      <c r="C9" s="63">
        <v>0.1799</v>
      </c>
      <c r="D9" s="39" t="s">
        <v>75</v>
      </c>
      <c r="E9" s="63">
        <v>9.4500000000000001E-2</v>
      </c>
      <c r="F9" s="63">
        <v>0.1132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7.3400000000000007E-2</v>
      </c>
      <c r="C10" s="63">
        <v>0.2293</v>
      </c>
      <c r="D10" s="39" t="s">
        <v>75</v>
      </c>
      <c r="E10" s="63">
        <v>0.10199999999999999</v>
      </c>
      <c r="F10" s="63">
        <v>0.1207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7.3400000000000007E-2</v>
      </c>
      <c r="C11" s="63">
        <v>0.16950000000000001</v>
      </c>
      <c r="D11" s="39" t="s">
        <v>75</v>
      </c>
      <c r="E11" s="63">
        <v>0.1158</v>
      </c>
      <c r="F11" s="63">
        <v>0.1346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7.8100000000000003E-2</v>
      </c>
      <c r="C12" s="63">
        <v>0.12529999999999999</v>
      </c>
      <c r="D12" s="39" t="s">
        <v>75</v>
      </c>
      <c r="E12" s="63">
        <v>0.13739999999999999</v>
      </c>
      <c r="F12" s="63">
        <v>0.13739999999999999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7.8200000000000006E-2</v>
      </c>
      <c r="C13" s="63">
        <v>9.64E-2</v>
      </c>
      <c r="D13" s="39" t="s">
        <v>75</v>
      </c>
      <c r="E13" s="63">
        <v>0.13969999999999999</v>
      </c>
      <c r="F13" s="63">
        <v>0.13969999999999999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5.8700000000000002E-2</v>
      </c>
      <c r="C14" s="63">
        <v>0.109</v>
      </c>
      <c r="D14" s="39" t="s">
        <v>75</v>
      </c>
      <c r="E14" s="63">
        <v>0.1454</v>
      </c>
      <c r="F14" s="63">
        <v>0.1454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6.0400000000000002E-2</v>
      </c>
      <c r="C15" s="63">
        <v>7.3499999999999996E-2</v>
      </c>
      <c r="D15" s="39" t="s">
        <v>75</v>
      </c>
      <c r="E15" s="63">
        <v>0.1464</v>
      </c>
      <c r="F15" s="63">
        <v>0.1464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4.9799999999999997E-2</v>
      </c>
      <c r="C16" s="63">
        <v>6.1400000000000003E-2</v>
      </c>
      <c r="D16" s="39" t="s">
        <v>75</v>
      </c>
      <c r="E16" s="63">
        <v>0.1404</v>
      </c>
      <c r="F16" s="63">
        <v>0.1404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3.61E-2</v>
      </c>
      <c r="C17" s="63">
        <v>8.7300000000000003E-2</v>
      </c>
      <c r="D17" s="39" t="s">
        <v>75</v>
      </c>
      <c r="E17" s="63">
        <v>0.1235</v>
      </c>
      <c r="F17" s="63">
        <v>0.1235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3.95E-2</v>
      </c>
      <c r="C18" s="63">
        <v>0.10444000000000001</v>
      </c>
      <c r="D18" s="39" t="s">
        <v>75</v>
      </c>
      <c r="E18" s="63">
        <v>0.1032</v>
      </c>
      <c r="F18" s="63">
        <v>0.1032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5.2200000000000003E-2</v>
      </c>
      <c r="C19" s="63">
        <v>0.1031</v>
      </c>
      <c r="D19" s="39" t="s">
        <v>75</v>
      </c>
      <c r="E19" s="63">
        <v>9.3899999999999997E-2</v>
      </c>
      <c r="F19" s="63">
        <v>9.3899999999999997E-2</v>
      </c>
      <c r="G19" s="39" t="s">
        <v>83</v>
      </c>
      <c r="H19" s="40" t="s">
        <v>83</v>
      </c>
    </row>
    <row r="20" spans="1:8" ht="13.7" customHeight="1">
      <c r="A20" s="77">
        <v>2037</v>
      </c>
      <c r="B20" s="78">
        <v>5.3199999999999997E-2</v>
      </c>
      <c r="C20" s="79">
        <v>0.10299999999999999</v>
      </c>
      <c r="D20" s="80" t="s">
        <v>75</v>
      </c>
      <c r="E20" s="79">
        <v>9.0700000000000003E-2</v>
      </c>
      <c r="F20" s="79">
        <v>9.0700000000000003E-2</v>
      </c>
      <c r="G20" s="80" t="s">
        <v>83</v>
      </c>
      <c r="H20" s="81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I6" sqref="I6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7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71" t="s">
        <v>129</v>
      </c>
      <c r="B1" s="175" t="s">
        <v>84</v>
      </c>
      <c r="C1" s="175"/>
      <c r="D1" s="175"/>
      <c r="E1" s="175"/>
      <c r="F1" s="175"/>
      <c r="G1" s="175"/>
      <c r="H1" s="175"/>
      <c r="I1" s="175"/>
      <c r="J1" s="175"/>
      <c r="K1" s="176"/>
    </row>
    <row r="2" spans="1:11" ht="18" customHeight="1">
      <c r="A2" s="172"/>
      <c r="B2" s="173" t="s">
        <v>85</v>
      </c>
      <c r="C2" s="173" t="s">
        <v>2</v>
      </c>
      <c r="D2" s="173"/>
      <c r="E2" s="173" t="s">
        <v>86</v>
      </c>
      <c r="F2" s="173" t="s">
        <v>2</v>
      </c>
      <c r="G2" s="173"/>
      <c r="H2" s="173" t="s">
        <v>87</v>
      </c>
      <c r="I2" s="173" t="s">
        <v>2</v>
      </c>
      <c r="J2" s="173"/>
      <c r="K2" s="177"/>
    </row>
    <row r="3" spans="1:11" ht="18.75" customHeight="1">
      <c r="A3" s="172"/>
      <c r="B3" s="173"/>
      <c r="C3" s="174" t="s">
        <v>176</v>
      </c>
      <c r="D3" s="46" t="s">
        <v>2</v>
      </c>
      <c r="E3" s="173"/>
      <c r="F3" s="173" t="s">
        <v>88</v>
      </c>
      <c r="G3" s="46" t="s">
        <v>2</v>
      </c>
      <c r="H3" s="173"/>
      <c r="I3" s="174" t="s">
        <v>87</v>
      </c>
      <c r="J3" s="173" t="s">
        <v>2</v>
      </c>
      <c r="K3" s="177"/>
    </row>
    <row r="4" spans="1:11" ht="154.5" customHeight="1">
      <c r="A4" s="172"/>
      <c r="B4" s="173"/>
      <c r="C4" s="174"/>
      <c r="D4" s="46" t="s">
        <v>89</v>
      </c>
      <c r="E4" s="173"/>
      <c r="F4" s="173"/>
      <c r="G4" s="46" t="s">
        <v>89</v>
      </c>
      <c r="H4" s="173"/>
      <c r="I4" s="174"/>
      <c r="J4" s="173" t="s">
        <v>90</v>
      </c>
      <c r="K4" s="177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78" t="s">
        <v>99</v>
      </c>
      <c r="K5" s="179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1461572.26</v>
      </c>
      <c r="F6" s="50">
        <v>1461572.26</v>
      </c>
      <c r="G6" s="50">
        <v>1461572.26</v>
      </c>
      <c r="H6" s="50">
        <v>1732102.5</v>
      </c>
      <c r="I6" s="50">
        <v>1732102.5</v>
      </c>
      <c r="J6" s="180">
        <v>1715472.5</v>
      </c>
      <c r="K6" s="181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545089.16</v>
      </c>
      <c r="I7" s="50">
        <v>0</v>
      </c>
      <c r="J7" s="180">
        <v>0</v>
      </c>
      <c r="K7" s="181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80">
        <v>0</v>
      </c>
      <c r="K8" s="181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80">
        <v>0</v>
      </c>
      <c r="K9" s="181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80">
        <v>0</v>
      </c>
      <c r="K10" s="181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80">
        <v>0</v>
      </c>
      <c r="K11" s="181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80">
        <v>0</v>
      </c>
      <c r="K12" s="181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80">
        <v>0</v>
      </c>
      <c r="K13" s="181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80">
        <v>0</v>
      </c>
      <c r="K14" s="181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80">
        <v>0</v>
      </c>
      <c r="K15" s="181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80">
        <v>0</v>
      </c>
      <c r="K16" s="181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80">
        <v>0</v>
      </c>
      <c r="K17" s="181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80">
        <v>0</v>
      </c>
      <c r="K18" s="181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80">
        <v>0</v>
      </c>
      <c r="K19" s="181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80">
        <v>0</v>
      </c>
      <c r="K20" s="181"/>
    </row>
    <row r="21" spans="1:11" ht="13.7" customHeight="1">
      <c r="A21" s="82">
        <v>2037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182">
        <v>0</v>
      </c>
      <c r="K21" s="183"/>
    </row>
  </sheetData>
  <mergeCells count="30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tabSelected="1" view="pageBreakPreview" zoomScale="60" zoomScaleNormal="100" workbookViewId="0">
      <selection activeCell="H2" sqref="H2:H4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7.1640625" customWidth="1"/>
    <col min="7" max="7" width="19" customWidth="1"/>
    <col min="8" max="8" width="18.1640625" customWidth="1"/>
    <col min="9" max="9" width="20.6640625" customWidth="1"/>
    <col min="10" max="10" width="7.1640625" customWidth="1"/>
    <col min="11" max="11" width="11.83203125" customWidth="1"/>
    <col min="12" max="12" width="18.83203125" customWidth="1"/>
    <col min="13" max="13" width="16.1640625" customWidth="1"/>
  </cols>
  <sheetData>
    <row r="1" spans="1:13" ht="20.25" customHeight="1">
      <c r="A1" s="184" t="s">
        <v>129</v>
      </c>
      <c r="B1" s="187" t="s">
        <v>0</v>
      </c>
      <c r="C1" s="187"/>
      <c r="D1" s="187"/>
      <c r="E1" s="187" t="s">
        <v>100</v>
      </c>
      <c r="F1" s="187"/>
      <c r="G1" s="187"/>
      <c r="H1" s="187"/>
      <c r="I1" s="187"/>
      <c r="J1" s="187"/>
      <c r="K1" s="187"/>
      <c r="L1" s="188"/>
    </row>
    <row r="2" spans="1:13" ht="18.75" customHeight="1">
      <c r="A2" s="185"/>
      <c r="B2" s="186" t="s">
        <v>101</v>
      </c>
      <c r="C2" s="186" t="s">
        <v>2</v>
      </c>
      <c r="D2" s="186"/>
      <c r="E2" s="186" t="s">
        <v>102</v>
      </c>
      <c r="F2" s="186" t="s">
        <v>1</v>
      </c>
      <c r="G2" s="186"/>
      <c r="H2" s="186" t="s">
        <v>103</v>
      </c>
      <c r="I2" s="186" t="s">
        <v>104</v>
      </c>
      <c r="J2" s="174" t="s">
        <v>186</v>
      </c>
      <c r="K2" s="174"/>
      <c r="L2" s="189" t="s">
        <v>105</v>
      </c>
    </row>
    <row r="3" spans="1:13" ht="24" customHeight="1">
      <c r="A3" s="185"/>
      <c r="B3" s="186"/>
      <c r="C3" s="186" t="s">
        <v>106</v>
      </c>
      <c r="D3" s="51" t="s">
        <v>2</v>
      </c>
      <c r="E3" s="186"/>
      <c r="F3" s="186" t="s">
        <v>107</v>
      </c>
      <c r="G3" s="186" t="s">
        <v>108</v>
      </c>
      <c r="H3" s="186"/>
      <c r="I3" s="186"/>
      <c r="J3" s="174"/>
      <c r="K3" s="174"/>
      <c r="L3" s="189"/>
    </row>
    <row r="4" spans="1:13" ht="156" customHeight="1">
      <c r="A4" s="185"/>
      <c r="B4" s="186"/>
      <c r="C4" s="186"/>
      <c r="D4" s="51" t="s">
        <v>90</v>
      </c>
      <c r="E4" s="186"/>
      <c r="F4" s="186"/>
      <c r="G4" s="186"/>
      <c r="H4" s="186"/>
      <c r="I4" s="186"/>
      <c r="J4" s="174"/>
      <c r="K4" s="174"/>
      <c r="L4" s="189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190" t="s">
        <v>117</v>
      </c>
      <c r="K5" s="190"/>
      <c r="L5" s="55" t="s">
        <v>118</v>
      </c>
    </row>
    <row r="6" spans="1:13" ht="13.7" customHeight="1">
      <c r="A6" s="52" t="s">
        <v>19</v>
      </c>
      <c r="B6" s="56">
        <v>2808200</v>
      </c>
      <c r="C6" s="56">
        <v>2808200</v>
      </c>
      <c r="D6" s="56">
        <v>2059408</v>
      </c>
      <c r="E6" s="56">
        <v>12331902.5</v>
      </c>
      <c r="F6" s="67">
        <v>1467512.5</v>
      </c>
      <c r="G6" s="56">
        <v>10864390</v>
      </c>
      <c r="H6" s="56">
        <v>0</v>
      </c>
      <c r="I6" s="56">
        <v>0</v>
      </c>
      <c r="J6" s="191">
        <v>0</v>
      </c>
      <c r="K6" s="191"/>
      <c r="L6" s="57">
        <v>0</v>
      </c>
    </row>
    <row r="7" spans="1:13" ht="13.7" customHeight="1">
      <c r="A7" s="52" t="s">
        <v>20</v>
      </c>
      <c r="B7" s="56">
        <v>2405000</v>
      </c>
      <c r="C7" s="56">
        <v>2405000</v>
      </c>
      <c r="D7" s="56">
        <v>0</v>
      </c>
      <c r="E7" s="56">
        <v>20660624.16</v>
      </c>
      <c r="F7" s="56">
        <v>3225089.16</v>
      </c>
      <c r="G7" s="56">
        <v>17435535</v>
      </c>
      <c r="H7" s="56">
        <v>0</v>
      </c>
      <c r="I7" s="56">
        <v>0</v>
      </c>
      <c r="J7" s="191">
        <v>0</v>
      </c>
      <c r="K7" s="191"/>
      <c r="L7" s="57">
        <v>0</v>
      </c>
      <c r="M7" s="68"/>
    </row>
    <row r="8" spans="1:13" ht="13.7" customHeight="1">
      <c r="A8" s="52" t="s">
        <v>21</v>
      </c>
      <c r="B8" s="56">
        <v>2405000</v>
      </c>
      <c r="C8" s="56">
        <v>2405000</v>
      </c>
      <c r="D8" s="56">
        <v>0</v>
      </c>
      <c r="E8" s="56">
        <v>10696000</v>
      </c>
      <c r="F8" s="56">
        <v>364000</v>
      </c>
      <c r="G8" s="56">
        <v>10332000</v>
      </c>
      <c r="H8" s="56">
        <v>0</v>
      </c>
      <c r="I8" s="56">
        <v>0</v>
      </c>
      <c r="J8" s="191">
        <v>0</v>
      </c>
      <c r="K8" s="191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v>304000</v>
      </c>
      <c r="F9" s="56">
        <v>304000</v>
      </c>
      <c r="G9" s="56">
        <v>0</v>
      </c>
      <c r="H9" s="56">
        <v>0</v>
      </c>
      <c r="I9" s="56">
        <v>0</v>
      </c>
      <c r="J9" s="191">
        <v>0</v>
      </c>
      <c r="K9" s="191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191">
        <v>0</v>
      </c>
      <c r="K10" s="191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191">
        <v>0</v>
      </c>
      <c r="K11" s="191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191">
        <v>0</v>
      </c>
      <c r="K12" s="191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191">
        <v>0</v>
      </c>
      <c r="K13" s="191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191">
        <v>0</v>
      </c>
      <c r="K14" s="191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191">
        <v>0</v>
      </c>
      <c r="K15" s="191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191">
        <v>0</v>
      </c>
      <c r="K16" s="191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191">
        <v>0</v>
      </c>
      <c r="K17" s="191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191">
        <v>0</v>
      </c>
      <c r="K18" s="191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191">
        <v>0</v>
      </c>
      <c r="K19" s="191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191">
        <v>0</v>
      </c>
      <c r="K20" s="191"/>
      <c r="L20" s="57">
        <v>0</v>
      </c>
    </row>
    <row r="21" spans="1:12" ht="13.7" customHeight="1">
      <c r="A21" s="84">
        <v>2037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192">
        <v>0</v>
      </c>
      <c r="K21" s="193"/>
      <c r="L21" s="86">
        <v>0</v>
      </c>
    </row>
  </sheetData>
  <mergeCells count="31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A8" sqref="A8:XFD8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197" t="s">
        <v>129</v>
      </c>
      <c r="B2" s="194" t="s">
        <v>100</v>
      </c>
      <c r="C2" s="194"/>
      <c r="D2" s="194"/>
      <c r="E2" s="194"/>
      <c r="F2" s="194"/>
      <c r="G2" s="194"/>
      <c r="H2" s="194"/>
      <c r="I2" s="194"/>
      <c r="J2" s="194"/>
      <c r="K2" s="195"/>
    </row>
    <row r="3" spans="1:11" ht="18" customHeight="1">
      <c r="A3" s="198"/>
      <c r="B3" s="100" t="s">
        <v>177</v>
      </c>
      <c r="C3" s="100" t="s">
        <v>178</v>
      </c>
      <c r="D3" s="196" t="s">
        <v>2</v>
      </c>
      <c r="E3" s="196"/>
      <c r="F3" s="196"/>
      <c r="G3" s="196"/>
      <c r="H3" s="196"/>
      <c r="I3" s="100" t="s">
        <v>184</v>
      </c>
      <c r="J3" s="196" t="s">
        <v>119</v>
      </c>
      <c r="K3" s="199"/>
    </row>
    <row r="4" spans="1:11" ht="21" customHeight="1">
      <c r="A4" s="198"/>
      <c r="B4" s="100"/>
      <c r="C4" s="100"/>
      <c r="D4" s="100" t="s">
        <v>179</v>
      </c>
      <c r="E4" s="100" t="s">
        <v>180</v>
      </c>
      <c r="F4" s="196" t="s">
        <v>2</v>
      </c>
      <c r="G4" s="196"/>
      <c r="H4" s="100" t="s">
        <v>183</v>
      </c>
      <c r="I4" s="100"/>
      <c r="J4" s="196"/>
      <c r="K4" s="199"/>
    </row>
    <row r="5" spans="1:11" ht="21" customHeight="1">
      <c r="A5" s="198"/>
      <c r="B5" s="100"/>
      <c r="C5" s="100"/>
      <c r="D5" s="100"/>
      <c r="E5" s="100"/>
      <c r="F5" s="100" t="s">
        <v>181</v>
      </c>
      <c r="G5" s="58" t="s">
        <v>2</v>
      </c>
      <c r="H5" s="100"/>
      <c r="I5" s="100"/>
      <c r="J5" s="196"/>
      <c r="K5" s="199"/>
    </row>
    <row r="6" spans="1:11" ht="130.5" customHeight="1">
      <c r="A6" s="198"/>
      <c r="B6" s="100"/>
      <c r="C6" s="100"/>
      <c r="D6" s="100"/>
      <c r="E6" s="100"/>
      <c r="F6" s="100"/>
      <c r="G6" s="5" t="s">
        <v>182</v>
      </c>
      <c r="H6" s="100"/>
      <c r="I6" s="100"/>
      <c r="J6" s="196"/>
      <c r="K6" s="199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00" t="s">
        <v>128</v>
      </c>
      <c r="K7" s="201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202" t="s">
        <v>75</v>
      </c>
      <c r="K8" s="203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202" t="s">
        <v>75</v>
      </c>
      <c r="K9" s="203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202" t="s">
        <v>75</v>
      </c>
      <c r="K10" s="203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202" t="s">
        <v>75</v>
      </c>
      <c r="K11" s="203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202" t="s">
        <v>75</v>
      </c>
      <c r="K12" s="203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202" t="s">
        <v>75</v>
      </c>
      <c r="K13" s="203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202" t="s">
        <v>75</v>
      </c>
      <c r="K14" s="203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202" t="s">
        <v>75</v>
      </c>
      <c r="K15" s="203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202" t="s">
        <v>75</v>
      </c>
      <c r="K16" s="203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202" t="s">
        <v>75</v>
      </c>
      <c r="K17" s="203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202" t="s">
        <v>75</v>
      </c>
      <c r="K18" s="203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202" t="s">
        <v>75</v>
      </c>
      <c r="K19" s="203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202" t="s">
        <v>75</v>
      </c>
      <c r="K20" s="203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202" t="s">
        <v>75</v>
      </c>
      <c r="K21" s="203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206" t="s">
        <v>75</v>
      </c>
      <c r="K22" s="207"/>
    </row>
    <row r="23" spans="1:11" ht="13.7" customHeight="1">
      <c r="A23" s="87">
        <v>2037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204" t="s">
        <v>75</v>
      </c>
      <c r="K23" s="205"/>
    </row>
  </sheetData>
  <mergeCells count="29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2022-10-25T12:29:42Z</cp:lastPrinted>
  <dcterms:created xsi:type="dcterms:W3CDTF">2009-06-17T07:33:19Z</dcterms:created>
  <dcterms:modified xsi:type="dcterms:W3CDTF">2022-10-25T12:30:48Z</dcterms:modified>
</cp:coreProperties>
</file>