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age1" sheetId="1" r:id="rId1"/>
  </sheets>
  <definedNames>
    <definedName name="_xlnm.Print_Area" localSheetId="0">Page1!$A$1:$P$53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"/>
  <c r="L17"/>
  <c r="P12"/>
  <c r="H11"/>
  <c r="O12"/>
  <c r="M12"/>
  <c r="L12"/>
  <c r="H12"/>
  <c r="P19"/>
  <c r="P18"/>
  <c r="P17" s="1"/>
  <c r="K17"/>
  <c r="H17"/>
  <c r="M35"/>
  <c r="M13" s="1"/>
  <c r="K35"/>
  <c r="H36"/>
  <c r="H35" s="1"/>
  <c r="L35"/>
  <c r="L13" s="1"/>
  <c r="L24"/>
  <c r="O24"/>
  <c r="O23" s="1"/>
  <c r="M24"/>
  <c r="P13" l="1"/>
  <c r="P11" s="1"/>
  <c r="L23"/>
  <c r="M23"/>
  <c r="H13"/>
  <c r="K13"/>
  <c r="P53"/>
  <c r="P52"/>
  <c r="P51"/>
  <c r="P50"/>
  <c r="P49"/>
  <c r="P48"/>
  <c r="P47"/>
  <c r="P46"/>
  <c r="P45"/>
  <c r="P44"/>
  <c r="P43"/>
  <c r="P41"/>
  <c r="P40"/>
  <c r="P39"/>
  <c r="P38"/>
  <c r="P37"/>
  <c r="P36"/>
  <c r="P34"/>
  <c r="P33"/>
  <c r="P32"/>
  <c r="P31"/>
  <c r="P30"/>
  <c r="P29"/>
  <c r="P28"/>
  <c r="P27"/>
  <c r="P26"/>
  <c r="P25"/>
  <c r="H24"/>
  <c r="H23" s="1"/>
  <c r="K24"/>
  <c r="K23" s="1"/>
  <c r="P15"/>
  <c r="O15"/>
  <c r="M15"/>
  <c r="L15"/>
  <c r="K15"/>
  <c r="K12" s="1"/>
  <c r="H15"/>
  <c r="P35" l="1"/>
  <c r="P24"/>
  <c r="P23" s="1"/>
</calcChain>
</file>

<file path=xl/sharedStrings.xml><?xml version="1.0" encoding="utf-8"?>
<sst xmlns="http://schemas.openxmlformats.org/spreadsheetml/2006/main" count="226" uniqueCount="122">
  <si>
    <t>L.p.</t>
  </si>
  <si>
    <t>Nazwa i cel</t>
  </si>
  <si>
    <t>Jednostka odpowiedzialna lub koordynująca</t>
  </si>
  <si>
    <t>Okres realizacji</t>
  </si>
  <si>
    <t>Łączne nakłady finansowe</t>
  </si>
  <si>
    <t>Limit 2022</t>
  </si>
  <si>
    <t>Limit 2023</t>
  </si>
  <si>
    <t>Limit 2024</t>
  </si>
  <si>
    <t>Limit 2025</t>
  </si>
  <si>
    <t>Limit zobowiązań</t>
  </si>
  <si>
    <t>Od</t>
  </si>
  <si>
    <t>Do</t>
  </si>
  <si>
    <t>1</t>
  </si>
  <si>
    <t>Wydatki na przedsięwzięcia-ogółem (1.1+1.2+1.3)</t>
  </si>
  <si>
    <t>12 285 402,50</t>
  </si>
  <si>
    <t>20 178 850,00</t>
  </si>
  <si>
    <t>10 696 000,00</t>
  </si>
  <si>
    <t>304 000,00</t>
  </si>
  <si>
    <t>1.a</t>
  </si>
  <si>
    <t>- wydatki bieżące</t>
  </si>
  <si>
    <t>1.b</t>
  </si>
  <si>
    <t>- wydatki majątkowe</t>
  </si>
  <si>
    <t>0,00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</si>
  <si>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</si>
  <si>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</si>
  <si>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795 722,50</t>
  </si>
  <si>
    <t>2 513 315,00</t>
  </si>
  <si>
    <t>2 405 000,00</t>
  </si>
  <si>
    <t>5 714 037,50</t>
  </si>
  <si>
    <t>1.1.1</t>
  </si>
  <si>
    <t>1.1.1.1</t>
  </si>
  <si>
    <t>Gmina Mrągowa wspiera mieszkańców</t>
  </si>
  <si>
    <t>Gminny Ośrodek Pomocy Społecznej</t>
  </si>
  <si>
    <t>2022</t>
  </si>
  <si>
    <t>2023</t>
  </si>
  <si>
    <t>1.1.2</t>
  </si>
  <si>
    <t>Urząd Gminy Mrągowo</t>
  </si>
  <si>
    <t>1.1.2.2</t>
  </si>
  <si>
    <t>Przebudowa  stacji uzdatniania wody w miejscowości Użranki, Gronowo, Grabowo i Gązwa</t>
  </si>
  <si>
    <t>2025</t>
  </si>
  <si>
    <t>1.1.2.3</t>
  </si>
  <si>
    <t>Kanalizacja Bagienice-Nowe Bagienice - Etap II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</si>
  <si>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</si>
  <si>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</si>
  <si>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</si>
  <si>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</si>
  <si>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</si>
  <si>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</si>
  <si>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1.3.1</t>
  </si>
  <si>
    <t>1.3.1.1</t>
  </si>
  <si>
    <t>Usługi pocztowe</t>
  </si>
  <si>
    <t>2020</t>
  </si>
  <si>
    <t>1.3.1.2</t>
  </si>
  <si>
    <t>Ubezpieczenie</t>
  </si>
  <si>
    <t>1.3.1.3</t>
  </si>
  <si>
    <t>PZP</t>
  </si>
  <si>
    <t>2016</t>
  </si>
  <si>
    <t>2024</t>
  </si>
  <si>
    <t>1.3.1.4</t>
  </si>
  <si>
    <t>Zimowe utrzymanie dróg gminnych</t>
  </si>
  <si>
    <t>2021</t>
  </si>
  <si>
    <t>1.3.1.5</t>
  </si>
  <si>
    <t>Remonty dróg gminnych</t>
  </si>
  <si>
    <t>1.3.1.6</t>
  </si>
  <si>
    <t>Opieka autorska</t>
  </si>
  <si>
    <t>1.3.1.7</t>
  </si>
  <si>
    <t>Usługa telekomunikacyjna - Internet</t>
  </si>
  <si>
    <t>1.3.1.8</t>
  </si>
  <si>
    <t>Sprzątanie chodników w ciągu dróg krajowych</t>
  </si>
  <si>
    <t>1.3.1.9</t>
  </si>
  <si>
    <t>Opracowanie Miejscowego Planu Zagospodarowania Przestrzennego obręb Notyst Mały</t>
  </si>
  <si>
    <t>1.3.1.10</t>
  </si>
  <si>
    <t>Odbieranie, transport i zagospodarowanie odpadów komunalnych z terenu Gminy Mrągowo</t>
  </si>
  <si>
    <t>1.3.2</t>
  </si>
  <si>
    <t>1.3.2.1</t>
  </si>
  <si>
    <t>Kanalizacja Rydwągi - Etap II</t>
  </si>
  <si>
    <t>2017</t>
  </si>
  <si>
    <t>1.3.2.2</t>
  </si>
  <si>
    <t>Budowa hali sportowej w miejscowości Szestno</t>
  </si>
  <si>
    <t>1.3.2.4</t>
  </si>
  <si>
    <t>Kanalizacja Zawada - budowa kanalizacji w miejscowości Zawada</t>
  </si>
  <si>
    <t>2011</t>
  </si>
  <si>
    <t>1.3.2.5</t>
  </si>
  <si>
    <t>1.3.2.6</t>
  </si>
  <si>
    <t>Wodociąg Probark Nowy</t>
  </si>
  <si>
    <t>2018</t>
  </si>
  <si>
    <t>1.3.2.7</t>
  </si>
  <si>
    <t>Kanalizacja Muntowo-Popowo Salęckie</t>
  </si>
  <si>
    <t>1.3.2.8</t>
  </si>
  <si>
    <t>Oświetlenie Młynowo - Etap III</t>
  </si>
  <si>
    <t>1.3.2.10</t>
  </si>
  <si>
    <t>Budowa kanalizacji Bagienice i Nowe Bagienice - Etap II</t>
  </si>
  <si>
    <t>1.3.2.11</t>
  </si>
  <si>
    <t>Oświetlenie Wola Muntowska</t>
  </si>
  <si>
    <t>1.3.2.12</t>
  </si>
  <si>
    <t>Oświetlenie Probark</t>
  </si>
  <si>
    <t>1.3.2.13</t>
  </si>
  <si>
    <t>Budowa budynku świerlicy z biblioteką -</t>
  </si>
  <si>
    <t>1.3.2.14</t>
  </si>
  <si>
    <t>Wodociąg Marcinkowo</t>
  </si>
  <si>
    <t>1.3.2.15</t>
  </si>
  <si>
    <t>1.3.2.16</t>
  </si>
  <si>
    <t>1.3.2.17</t>
  </si>
  <si>
    <t>Wodociąg Popowo Salęckie - Szestno-Wyszembork - Lasowiec</t>
  </si>
  <si>
    <t>2015</t>
  </si>
  <si>
    <t>2030</t>
  </si>
  <si>
    <t>1.3.2.18</t>
  </si>
  <si>
    <t>Kanalizacja Marcinkowo (RONDO)</t>
  </si>
  <si>
    <t>Kanalizacja Marcinkowo (za torami)</t>
  </si>
  <si>
    <t>Budowa przedszkola przy Szkole Podstawowej w Marcinkowie</t>
  </si>
  <si>
    <t>Przebudowa dróg gminnych - Polski Ład</t>
  </si>
  <si>
    <t>Budowa ogólnodostępnego pomostu rekreacyjnego w miejscowości Mierzejewo -</t>
  </si>
  <si>
    <t>2019</t>
  </si>
  <si>
    <t>Wykupy nieruchomości -</t>
  </si>
  <si>
    <t>1.3.2.3</t>
  </si>
  <si>
    <t>1.3.2.9</t>
  </si>
  <si>
    <t>Załącznik nr 2</t>
  </si>
  <si>
    <t>Rady Gminy Mrągowo</t>
  </si>
  <si>
    <t>w sprawie : zmiany Uchwalenia WPF na lata 2022-2037</t>
  </si>
  <si>
    <t>Wykaz przedsięwzięć realizowanych przez Gminę Mrągowo w latach 2022-2025</t>
  </si>
  <si>
    <t>do Uchwały Nr LVII/451/22</t>
  </si>
  <si>
    <t>z dnia 24 sierpnia 2022 r.</t>
  </si>
</sst>
</file>

<file path=xl/styles.xml><?xml version="1.0" encoding="utf-8"?>
<styleSheet xmlns="http://schemas.openxmlformats.org/spreadsheetml/2006/main">
  <fonts count="13">
    <font>
      <sz val="8"/>
      <color rgb="FF000000"/>
      <name val="Tahoma"/>
    </font>
    <font>
      <sz val="11"/>
      <color rgb="FF000000"/>
      <name val="Arial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0"/>
      <color indexed="8"/>
      <name val="Arial"/>
      <charset val="204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2"/>
      <color indexed="8"/>
      <name val="Arial"/>
      <charset val="204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4" fontId="1" fillId="7" borderId="7" xfId="0" applyNumberFormat="1" applyFont="1" applyFill="1" applyBorder="1" applyAlignment="1">
      <alignment horizontal="right" vertical="center" wrapText="1"/>
    </xf>
    <xf numFmtId="4" fontId="1" fillId="10" borderId="7" xfId="0" applyNumberFormat="1" applyFont="1" applyFill="1" applyBorder="1" applyAlignment="1">
      <alignment horizontal="right" vertical="center" wrapText="1"/>
    </xf>
    <xf numFmtId="4" fontId="1" fillId="10" borderId="9" xfId="0" applyNumberFormat="1" applyFont="1" applyFill="1" applyBorder="1" applyAlignment="1">
      <alignment horizontal="right" vertical="center" wrapText="1"/>
    </xf>
    <xf numFmtId="4" fontId="1" fillId="10" borderId="10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left" vertical="top" wrapText="1"/>
    </xf>
    <xf numFmtId="4" fontId="4" fillId="7" borderId="7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9" fillId="11" borderId="0" xfId="0" applyFont="1" applyFill="1" applyAlignment="1" applyProtection="1">
      <alignment vertical="center" wrapText="1" shrinkToFit="1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right"/>
      <protection locked="0"/>
    </xf>
    <xf numFmtId="4" fontId="3" fillId="7" borderId="4" xfId="0" applyNumberFormat="1" applyFont="1" applyFill="1" applyBorder="1" applyAlignment="1">
      <alignment horizontal="right" vertical="center" wrapText="1"/>
    </xf>
    <xf numFmtId="4" fontId="3" fillId="7" borderId="5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right"/>
      <protection locked="0"/>
    </xf>
    <xf numFmtId="0" fontId="1" fillId="3" borderId="9" xfId="0" applyFont="1" applyFill="1" applyBorder="1" applyAlignment="1">
      <alignment horizontal="center" vertical="center" wrapText="1"/>
    </xf>
    <xf numFmtId="4" fontId="1" fillId="9" borderId="9" xfId="0" applyNumberFormat="1" applyFont="1" applyFill="1" applyBorder="1" applyAlignment="1">
      <alignment horizontal="right" vertical="center" wrapText="1"/>
    </xf>
    <xf numFmtId="4" fontId="1" fillId="10" borderId="9" xfId="0" applyNumberFormat="1" applyFont="1" applyFill="1" applyBorder="1" applyAlignment="1">
      <alignment horizontal="right" vertical="center" wrapText="1"/>
    </xf>
    <xf numFmtId="0" fontId="8" fillId="11" borderId="0" xfId="0" applyFont="1" applyFill="1" applyAlignment="1" applyProtection="1">
      <alignment horizontal="right" vertical="top" wrapText="1" shrinkToFit="1"/>
      <protection locked="0"/>
    </xf>
    <xf numFmtId="0" fontId="10" fillId="11" borderId="0" xfId="0" applyFont="1" applyFill="1" applyAlignment="1" applyProtection="1">
      <alignment horizontal="center" wrapText="1" shrinkToFit="1"/>
      <protection locked="0"/>
    </xf>
    <xf numFmtId="0" fontId="9" fillId="11" borderId="2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4" fontId="1" fillId="9" borderId="11" xfId="0" applyNumberFormat="1" applyFont="1" applyFill="1" applyBorder="1" applyAlignment="1">
      <alignment horizontal="right" vertical="center" wrapText="1"/>
    </xf>
    <xf numFmtId="4" fontId="1" fillId="9" borderId="13" xfId="0" applyNumberFormat="1" applyFont="1" applyFill="1" applyBorder="1" applyAlignment="1">
      <alignment horizontal="right" vertical="center" wrapText="1"/>
    </xf>
    <xf numFmtId="4" fontId="1" fillId="9" borderId="12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1" xfId="0" applyNumberFormat="1" applyFont="1" applyFill="1" applyBorder="1" applyAlignment="1">
      <alignment horizontal="right" vertical="center" wrapText="1"/>
    </xf>
    <xf numFmtId="4" fontId="1" fillId="7" borderId="12" xfId="0" applyNumberFormat="1" applyFont="1" applyFill="1" applyBorder="1" applyAlignment="1">
      <alignment horizontal="right" vertical="center" wrapText="1"/>
    </xf>
    <xf numFmtId="39" fontId="1" fillId="6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39" fontId="4" fillId="6" borderId="1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3"/>
  <sheetViews>
    <sheetView tabSelected="1" view="pageBreakPreview" topLeftCell="A31" zoomScale="60" zoomScaleNormal="100" workbookViewId="0">
      <selection activeCell="C56" sqref="C56"/>
    </sheetView>
  </sheetViews>
  <sheetFormatPr defaultRowHeight="10.5"/>
  <cols>
    <col min="1" max="1" width="12.1640625" customWidth="1"/>
    <col min="2" max="2" width="53.5" customWidth="1"/>
    <col min="3" max="3" width="10.6640625" customWidth="1"/>
    <col min="4" max="4" width="6" customWidth="1"/>
    <col min="5" max="5" width="6.5" customWidth="1"/>
    <col min="6" max="6" width="10.6640625" customWidth="1"/>
    <col min="7" max="7" width="13.83203125" customWidth="1"/>
    <col min="8" max="8" width="1.6640625" customWidth="1"/>
    <col min="9" max="9" width="4.5" customWidth="1"/>
    <col min="10" max="10" width="15.1640625" customWidth="1"/>
    <col min="11" max="11" width="19" customWidth="1"/>
    <col min="12" max="12" width="18.33203125" customWidth="1"/>
    <col min="13" max="13" width="4.33203125" customWidth="1"/>
    <col min="14" max="14" width="14" customWidth="1"/>
    <col min="15" max="15" width="16.5" customWidth="1"/>
    <col min="16" max="16" width="18" customWidth="1"/>
    <col min="17" max="17" width="3.1640625" customWidth="1"/>
    <col min="19" max="19" width="12.83203125" bestFit="1" customWidth="1"/>
  </cols>
  <sheetData>
    <row r="1" spans="1:28" ht="18.600000000000001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31"/>
      <c r="O1" s="31"/>
      <c r="P1" s="32"/>
      <c r="Q1" s="26"/>
      <c r="R1" s="26"/>
      <c r="S1" s="26"/>
      <c r="T1" s="28"/>
      <c r="U1" s="28"/>
      <c r="V1" s="28"/>
      <c r="W1" s="28"/>
      <c r="X1" s="28"/>
    </row>
    <row r="2" spans="1:28" ht="18.600000000000001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6"/>
      <c r="N2" s="31"/>
      <c r="O2" s="31"/>
      <c r="P2" s="31" t="s">
        <v>116</v>
      </c>
      <c r="Q2" s="29"/>
      <c r="R2" s="29"/>
      <c r="S2" s="29"/>
      <c r="T2" s="29"/>
      <c r="U2" s="29"/>
      <c r="V2" s="29"/>
      <c r="W2" s="29"/>
      <c r="X2" s="29"/>
    </row>
    <row r="3" spans="1:28" ht="18.60000000000000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6"/>
      <c r="N3" s="35" t="s">
        <v>120</v>
      </c>
      <c r="O3" s="35"/>
      <c r="P3" s="35"/>
      <c r="Q3" s="26"/>
      <c r="R3" s="29"/>
      <c r="S3" s="29"/>
      <c r="T3" s="29"/>
      <c r="U3" s="29"/>
      <c r="V3" s="29"/>
      <c r="W3" s="29"/>
      <c r="X3" s="29"/>
    </row>
    <row r="4" spans="1:28" ht="18.600000000000001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6"/>
      <c r="N4" s="31"/>
      <c r="O4" s="31"/>
      <c r="P4" s="31" t="s">
        <v>117</v>
      </c>
      <c r="Q4" s="29"/>
      <c r="R4" s="29"/>
      <c r="S4" s="29"/>
      <c r="T4" s="29"/>
      <c r="U4" s="29"/>
      <c r="V4" s="29"/>
      <c r="W4" s="29"/>
      <c r="X4" s="29"/>
    </row>
    <row r="5" spans="1:28" ht="18.60000000000000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6"/>
      <c r="N5" s="35" t="s">
        <v>121</v>
      </c>
      <c r="O5" s="35"/>
      <c r="P5" s="35"/>
      <c r="Q5" s="29"/>
      <c r="R5" s="29"/>
      <c r="S5" s="29"/>
      <c r="T5" s="29"/>
      <c r="U5" s="29"/>
      <c r="V5" s="29"/>
      <c r="W5" s="29"/>
      <c r="X5" s="29"/>
    </row>
    <row r="6" spans="1:28" ht="18.60000000000000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5" t="s">
        <v>118</v>
      </c>
      <c r="M6" s="35"/>
      <c r="N6" s="35"/>
      <c r="O6" s="35"/>
      <c r="P6" s="35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8.600000000000001" customHeight="1">
      <c r="A7" s="41" t="s">
        <v>119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ht="18.600000000000001" customHeight="1" thickBo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27"/>
      <c r="R8" s="27"/>
      <c r="S8" s="27"/>
      <c r="T8" s="27"/>
      <c r="U8" s="27"/>
      <c r="V8" s="27"/>
      <c r="W8" s="27"/>
      <c r="X8" s="27"/>
      <c r="Y8" s="27"/>
      <c r="Z8" s="40"/>
      <c r="AA8" s="40"/>
      <c r="AB8" s="40"/>
    </row>
    <row r="9" spans="1:28" ht="27.4" customHeight="1">
      <c r="A9" s="65" t="s">
        <v>0</v>
      </c>
      <c r="B9" s="64" t="s">
        <v>1</v>
      </c>
      <c r="C9" s="64" t="s">
        <v>2</v>
      </c>
      <c r="D9" s="64"/>
      <c r="E9" s="64"/>
      <c r="F9" s="64" t="s">
        <v>3</v>
      </c>
      <c r="G9" s="64"/>
      <c r="H9" s="64" t="s">
        <v>4</v>
      </c>
      <c r="I9" s="64"/>
      <c r="J9" s="64"/>
      <c r="K9" s="64" t="s">
        <v>5</v>
      </c>
      <c r="L9" s="64" t="s">
        <v>6</v>
      </c>
      <c r="M9" s="64" t="s">
        <v>7</v>
      </c>
      <c r="N9" s="64"/>
      <c r="O9" s="64" t="s">
        <v>8</v>
      </c>
      <c r="P9" s="62" t="s">
        <v>9</v>
      </c>
      <c r="Q9" s="1"/>
    </row>
    <row r="10" spans="1:28" ht="38.25" customHeight="1" thickBot="1">
      <c r="A10" s="66"/>
      <c r="B10" s="67"/>
      <c r="C10" s="67"/>
      <c r="D10" s="67"/>
      <c r="E10" s="67"/>
      <c r="F10" s="11" t="s">
        <v>10</v>
      </c>
      <c r="G10" s="11" t="s">
        <v>11</v>
      </c>
      <c r="H10" s="67"/>
      <c r="I10" s="67"/>
      <c r="J10" s="67"/>
      <c r="K10" s="67"/>
      <c r="L10" s="67"/>
      <c r="M10" s="67"/>
      <c r="N10" s="67"/>
      <c r="O10" s="67"/>
      <c r="P10" s="63"/>
      <c r="Q10" s="1"/>
    </row>
    <row r="11" spans="1:28" ht="33.950000000000003" customHeight="1">
      <c r="A11" s="24" t="s">
        <v>12</v>
      </c>
      <c r="B11" s="59" t="s">
        <v>13</v>
      </c>
      <c r="C11" s="59"/>
      <c r="D11" s="59"/>
      <c r="E11" s="59"/>
      <c r="F11" s="59"/>
      <c r="G11" s="59"/>
      <c r="H11" s="60">
        <f>SUM(H12:J13)</f>
        <v>43464252.5</v>
      </c>
      <c r="I11" s="60"/>
      <c r="J11" s="60"/>
      <c r="K11" s="33" t="s">
        <v>14</v>
      </c>
      <c r="L11" s="33" t="s">
        <v>15</v>
      </c>
      <c r="M11" s="61" t="s">
        <v>16</v>
      </c>
      <c r="N11" s="61"/>
      <c r="O11" s="33" t="s">
        <v>17</v>
      </c>
      <c r="P11" s="34">
        <f>SUM(P12:P13)</f>
        <v>43464252.5</v>
      </c>
      <c r="Q11" s="1"/>
    </row>
    <row r="12" spans="1:28" ht="33.950000000000003" customHeight="1">
      <c r="A12" s="3" t="s">
        <v>18</v>
      </c>
      <c r="B12" s="48" t="s">
        <v>19</v>
      </c>
      <c r="C12" s="48"/>
      <c r="D12" s="48"/>
      <c r="E12" s="48"/>
      <c r="F12" s="48"/>
      <c r="G12" s="48"/>
      <c r="H12" s="49">
        <f>SUM(H15,H21,H24)</f>
        <v>4919827.5</v>
      </c>
      <c r="I12" s="49"/>
      <c r="J12" s="49"/>
      <c r="K12" s="15">
        <f>SUM(K15,K21,K24)</f>
        <v>1463512.5</v>
      </c>
      <c r="L12" s="15">
        <f>SUM(L15,L21,L24)</f>
        <v>2788315</v>
      </c>
      <c r="M12" s="50">
        <f>SUM(M15,M21,M24)</f>
        <v>364000</v>
      </c>
      <c r="N12" s="51"/>
      <c r="O12" s="15">
        <f>SUM(O15,O21,O24)</f>
        <v>304000</v>
      </c>
      <c r="P12" s="17">
        <f>SUM(K12:O12)</f>
        <v>4919827.5</v>
      </c>
      <c r="Q12" s="1"/>
    </row>
    <row r="13" spans="1:28" ht="33.950000000000003" customHeight="1">
      <c r="A13" s="3" t="s">
        <v>20</v>
      </c>
      <c r="B13" s="48" t="s">
        <v>21</v>
      </c>
      <c r="C13" s="48"/>
      <c r="D13" s="48"/>
      <c r="E13" s="48"/>
      <c r="F13" s="48"/>
      <c r="G13" s="48"/>
      <c r="H13" s="49">
        <f>SUM(H17,H35,)</f>
        <v>38544425</v>
      </c>
      <c r="I13" s="49"/>
      <c r="J13" s="49"/>
      <c r="K13" s="15">
        <f>SUM(K17,K35)</f>
        <v>10821890</v>
      </c>
      <c r="L13" s="15">
        <f>SUM(L17,L35)</f>
        <v>17390535</v>
      </c>
      <c r="M13" s="58">
        <f>SUM(M17,M35)</f>
        <v>10332000</v>
      </c>
      <c r="N13" s="58"/>
      <c r="O13" s="15" t="s">
        <v>22</v>
      </c>
      <c r="P13" s="17">
        <f>SUM(K13:O13)</f>
        <v>38544425</v>
      </c>
      <c r="Q13" s="1"/>
    </row>
    <row r="14" spans="1:28" ht="62.25" customHeight="1">
      <c r="A14" s="12" t="s">
        <v>23</v>
      </c>
      <c r="B14" s="54" t="s">
        <v>24</v>
      </c>
      <c r="C14" s="54"/>
      <c r="D14" s="54"/>
      <c r="E14" s="54"/>
      <c r="F14" s="54"/>
      <c r="G14" s="54"/>
      <c r="H14" s="55">
        <v>5714037.5</v>
      </c>
      <c r="I14" s="55"/>
      <c r="J14" s="55"/>
      <c r="K14" s="13" t="s">
        <v>25</v>
      </c>
      <c r="L14" s="13" t="s">
        <v>26</v>
      </c>
      <c r="M14" s="57" t="s">
        <v>27</v>
      </c>
      <c r="N14" s="57"/>
      <c r="O14" s="13" t="s">
        <v>22</v>
      </c>
      <c r="P14" s="14" t="s">
        <v>28</v>
      </c>
      <c r="Q14" s="1"/>
    </row>
    <row r="15" spans="1:28" ht="33.950000000000003" customHeight="1">
      <c r="A15" s="3" t="s">
        <v>29</v>
      </c>
      <c r="B15" s="48" t="s">
        <v>19</v>
      </c>
      <c r="C15" s="48"/>
      <c r="D15" s="48"/>
      <c r="E15" s="48"/>
      <c r="F15" s="48"/>
      <c r="G15" s="48"/>
      <c r="H15" s="49">
        <f>H16</f>
        <v>738827.5</v>
      </c>
      <c r="I15" s="49"/>
      <c r="J15" s="49"/>
      <c r="K15" s="15">
        <f>K16</f>
        <v>630512.5</v>
      </c>
      <c r="L15" s="15">
        <f>L16</f>
        <v>108315</v>
      </c>
      <c r="M15" s="58">
        <f>M16</f>
        <v>0</v>
      </c>
      <c r="N15" s="58"/>
      <c r="O15" s="15">
        <f>O16</f>
        <v>0</v>
      </c>
      <c r="P15" s="17">
        <f>P16</f>
        <v>738827.5</v>
      </c>
      <c r="Q15" s="1"/>
    </row>
    <row r="16" spans="1:28" ht="50.25" customHeight="1">
      <c r="A16" s="6" t="s">
        <v>30</v>
      </c>
      <c r="B16" s="7" t="s">
        <v>31</v>
      </c>
      <c r="C16" s="42" t="s">
        <v>32</v>
      </c>
      <c r="D16" s="42"/>
      <c r="E16" s="42"/>
      <c r="F16" s="2" t="s">
        <v>33</v>
      </c>
      <c r="G16" s="2" t="s">
        <v>34</v>
      </c>
      <c r="H16" s="43">
        <v>738827.5</v>
      </c>
      <c r="I16" s="43"/>
      <c r="J16" s="43"/>
      <c r="K16" s="16">
        <v>630512.5</v>
      </c>
      <c r="L16" s="16">
        <v>108315</v>
      </c>
      <c r="M16" s="44">
        <v>0</v>
      </c>
      <c r="N16" s="44"/>
      <c r="O16" s="16">
        <v>0</v>
      </c>
      <c r="P16" s="18">
        <v>738827.5</v>
      </c>
      <c r="Q16" s="1"/>
    </row>
    <row r="17" spans="1:17" ht="33.950000000000003" customHeight="1">
      <c r="A17" s="3" t="s">
        <v>35</v>
      </c>
      <c r="B17" s="48" t="s">
        <v>21</v>
      </c>
      <c r="C17" s="48"/>
      <c r="D17" s="48"/>
      <c r="E17" s="48"/>
      <c r="F17" s="48"/>
      <c r="G17" s="48"/>
      <c r="H17" s="49">
        <f>SUM(H18:J19)</f>
        <v>4975210</v>
      </c>
      <c r="I17" s="49"/>
      <c r="J17" s="49"/>
      <c r="K17" s="15">
        <f>SUM(K18:K19)</f>
        <v>165210</v>
      </c>
      <c r="L17" s="15">
        <f>SUM(L18:L19)</f>
        <v>2405000</v>
      </c>
      <c r="M17" s="58">
        <f>SUM(M18:N19)</f>
        <v>2405000</v>
      </c>
      <c r="N17" s="58"/>
      <c r="O17" s="15" t="s">
        <v>22</v>
      </c>
      <c r="P17" s="17">
        <f>SUM(P18:P19)</f>
        <v>4975210</v>
      </c>
      <c r="Q17" s="1"/>
    </row>
    <row r="18" spans="1:17" ht="42.75" customHeight="1">
      <c r="A18" s="6" t="s">
        <v>37</v>
      </c>
      <c r="B18" s="7" t="s">
        <v>38</v>
      </c>
      <c r="C18" s="42" t="s">
        <v>36</v>
      </c>
      <c r="D18" s="42"/>
      <c r="E18" s="42"/>
      <c r="F18" s="2" t="s">
        <v>33</v>
      </c>
      <c r="G18" s="2" t="s">
        <v>39</v>
      </c>
      <c r="H18" s="43">
        <v>3535000</v>
      </c>
      <c r="I18" s="43"/>
      <c r="J18" s="43"/>
      <c r="K18" s="16">
        <v>95000</v>
      </c>
      <c r="L18" s="16">
        <v>1720000</v>
      </c>
      <c r="M18" s="44">
        <v>1720000</v>
      </c>
      <c r="N18" s="44"/>
      <c r="O18" s="16" t="s">
        <v>22</v>
      </c>
      <c r="P18" s="18">
        <f>SUM(K18:O18)</f>
        <v>3535000</v>
      </c>
      <c r="Q18" s="1"/>
    </row>
    <row r="19" spans="1:17" ht="41.25" customHeight="1">
      <c r="A19" s="6" t="s">
        <v>40</v>
      </c>
      <c r="B19" s="7" t="s">
        <v>41</v>
      </c>
      <c r="C19" s="42" t="s">
        <v>36</v>
      </c>
      <c r="D19" s="42"/>
      <c r="E19" s="42"/>
      <c r="F19" s="2" t="s">
        <v>33</v>
      </c>
      <c r="G19" s="2" t="s">
        <v>39</v>
      </c>
      <c r="H19" s="43">
        <v>1440210</v>
      </c>
      <c r="I19" s="43"/>
      <c r="J19" s="43"/>
      <c r="K19" s="16">
        <v>70210</v>
      </c>
      <c r="L19" s="16">
        <v>685000</v>
      </c>
      <c r="M19" s="44">
        <v>685000</v>
      </c>
      <c r="N19" s="44"/>
      <c r="O19" s="16" t="s">
        <v>22</v>
      </c>
      <c r="P19" s="18">
        <f>SUM(K19:O19)</f>
        <v>1440210</v>
      </c>
      <c r="Q19" s="1"/>
    </row>
    <row r="20" spans="1:17" ht="48" customHeight="1">
      <c r="A20" s="12" t="s">
        <v>42</v>
      </c>
      <c r="B20" s="54" t="s">
        <v>43</v>
      </c>
      <c r="C20" s="54"/>
      <c r="D20" s="54"/>
      <c r="E20" s="54"/>
      <c r="F20" s="54"/>
      <c r="G20" s="54"/>
      <c r="H20" s="55">
        <v>0</v>
      </c>
      <c r="I20" s="55"/>
      <c r="J20" s="55"/>
      <c r="K20" s="13" t="s">
        <v>22</v>
      </c>
      <c r="L20" s="13" t="s">
        <v>22</v>
      </c>
      <c r="M20" s="57" t="s">
        <v>22</v>
      </c>
      <c r="N20" s="57"/>
      <c r="O20" s="13" t="s">
        <v>22</v>
      </c>
      <c r="P20" s="14" t="s">
        <v>22</v>
      </c>
      <c r="Q20" s="1"/>
    </row>
    <row r="21" spans="1:17" ht="33.950000000000003" customHeight="1">
      <c r="A21" s="3" t="s">
        <v>44</v>
      </c>
      <c r="B21" s="48" t="s">
        <v>19</v>
      </c>
      <c r="C21" s="48"/>
      <c r="D21" s="48"/>
      <c r="E21" s="48"/>
      <c r="F21" s="48"/>
      <c r="G21" s="48"/>
      <c r="H21" s="52">
        <v>0</v>
      </c>
      <c r="I21" s="52"/>
      <c r="J21" s="52"/>
      <c r="K21" s="4" t="s">
        <v>22</v>
      </c>
      <c r="L21" s="4" t="s">
        <v>22</v>
      </c>
      <c r="M21" s="53" t="s">
        <v>22</v>
      </c>
      <c r="N21" s="53"/>
      <c r="O21" s="4" t="s">
        <v>22</v>
      </c>
      <c r="P21" s="5" t="s">
        <v>22</v>
      </c>
      <c r="Q21" s="1"/>
    </row>
    <row r="22" spans="1:17" ht="33.950000000000003" customHeight="1">
      <c r="A22" s="3" t="s">
        <v>45</v>
      </c>
      <c r="B22" s="48" t="s">
        <v>21</v>
      </c>
      <c r="C22" s="48"/>
      <c r="D22" s="48"/>
      <c r="E22" s="48"/>
      <c r="F22" s="48"/>
      <c r="G22" s="48"/>
      <c r="H22" s="52">
        <v>0</v>
      </c>
      <c r="I22" s="52"/>
      <c r="J22" s="52"/>
      <c r="K22" s="4" t="s">
        <v>22</v>
      </c>
      <c r="L22" s="4" t="s">
        <v>22</v>
      </c>
      <c r="M22" s="53" t="s">
        <v>22</v>
      </c>
      <c r="N22" s="53"/>
      <c r="O22" s="4" t="s">
        <v>22</v>
      </c>
      <c r="P22" s="5" t="s">
        <v>22</v>
      </c>
      <c r="Q22" s="1"/>
    </row>
    <row r="23" spans="1:17" ht="33.950000000000003" customHeight="1">
      <c r="A23" s="12" t="s">
        <v>46</v>
      </c>
      <c r="B23" s="54" t="s">
        <v>47</v>
      </c>
      <c r="C23" s="54"/>
      <c r="D23" s="54"/>
      <c r="E23" s="54"/>
      <c r="F23" s="54"/>
      <c r="G23" s="54"/>
      <c r="H23" s="55">
        <f>SUM(H24,H35)</f>
        <v>37750215</v>
      </c>
      <c r="I23" s="55"/>
      <c r="J23" s="55"/>
      <c r="K23" s="21">
        <f>SUM(K24,K35)</f>
        <v>11489680</v>
      </c>
      <c r="L23" s="21">
        <f>SUM(L24,L35)</f>
        <v>17665535</v>
      </c>
      <c r="M23" s="56">
        <f>SUM(M24,M35)</f>
        <v>8291000</v>
      </c>
      <c r="N23" s="57"/>
      <c r="O23" s="21">
        <f>SUM(O24,O35)</f>
        <v>304000</v>
      </c>
      <c r="P23" s="23">
        <f>SUM(P24,P35)</f>
        <v>37750215</v>
      </c>
      <c r="Q23" s="1"/>
    </row>
    <row r="24" spans="1:17" ht="33.950000000000003" customHeight="1">
      <c r="A24" s="3" t="s">
        <v>48</v>
      </c>
      <c r="B24" s="48" t="s">
        <v>19</v>
      </c>
      <c r="C24" s="48"/>
      <c r="D24" s="48"/>
      <c r="E24" s="48"/>
      <c r="F24" s="48"/>
      <c r="G24" s="48"/>
      <c r="H24" s="49">
        <f>SUM(H25:J34)</f>
        <v>4181000</v>
      </c>
      <c r="I24" s="49"/>
      <c r="J24" s="49"/>
      <c r="K24" s="15">
        <f>SUM(K25:K34)</f>
        <v>833000</v>
      </c>
      <c r="L24" s="15">
        <f>SUM(L25:L34)</f>
        <v>2680000</v>
      </c>
      <c r="M24" s="58">
        <f>SUM(M25:N34)</f>
        <v>364000</v>
      </c>
      <c r="N24" s="58"/>
      <c r="O24" s="15">
        <f>SUM(O25:O34)</f>
        <v>304000</v>
      </c>
      <c r="P24" s="17">
        <f>SUM(P25:P34)</f>
        <v>4181000</v>
      </c>
      <c r="Q24" s="1"/>
    </row>
    <row r="25" spans="1:17" ht="33.950000000000003" customHeight="1">
      <c r="A25" s="6" t="s">
        <v>49</v>
      </c>
      <c r="B25" s="7" t="s">
        <v>50</v>
      </c>
      <c r="C25" s="42" t="s">
        <v>36</v>
      </c>
      <c r="D25" s="42"/>
      <c r="E25" s="42"/>
      <c r="F25" s="2" t="s">
        <v>51</v>
      </c>
      <c r="G25" s="2" t="s">
        <v>34</v>
      </c>
      <c r="H25" s="43">
        <v>300000</v>
      </c>
      <c r="I25" s="43"/>
      <c r="J25" s="43"/>
      <c r="K25" s="16">
        <v>150000</v>
      </c>
      <c r="L25" s="16">
        <v>150000</v>
      </c>
      <c r="M25" s="44">
        <v>0</v>
      </c>
      <c r="N25" s="44"/>
      <c r="O25" s="16">
        <v>0</v>
      </c>
      <c r="P25" s="18">
        <f>SUM(K25:O25)</f>
        <v>300000</v>
      </c>
      <c r="Q25" s="1"/>
    </row>
    <row r="26" spans="1:17" ht="33.950000000000003" customHeight="1">
      <c r="A26" s="6" t="s">
        <v>52</v>
      </c>
      <c r="B26" s="7" t="s">
        <v>53</v>
      </c>
      <c r="C26" s="42" t="s">
        <v>36</v>
      </c>
      <c r="D26" s="42"/>
      <c r="E26" s="42"/>
      <c r="F26" s="2" t="s">
        <v>51</v>
      </c>
      <c r="G26" s="2" t="s">
        <v>34</v>
      </c>
      <c r="H26" s="43">
        <v>140000</v>
      </c>
      <c r="I26" s="43"/>
      <c r="J26" s="43"/>
      <c r="K26" s="16">
        <v>70000</v>
      </c>
      <c r="L26" s="16">
        <v>70000</v>
      </c>
      <c r="M26" s="44">
        <v>0</v>
      </c>
      <c r="N26" s="44"/>
      <c r="O26" s="16">
        <v>0</v>
      </c>
      <c r="P26" s="18">
        <f t="shared" ref="P26:P34" si="0">SUM(K26:O26)</f>
        <v>140000</v>
      </c>
      <c r="Q26" s="1"/>
    </row>
    <row r="27" spans="1:17" ht="33.950000000000003" customHeight="1">
      <c r="A27" s="6" t="s">
        <v>54</v>
      </c>
      <c r="B27" s="7" t="s">
        <v>55</v>
      </c>
      <c r="C27" s="42" t="s">
        <v>36</v>
      </c>
      <c r="D27" s="42"/>
      <c r="E27" s="42"/>
      <c r="F27" s="2" t="s">
        <v>56</v>
      </c>
      <c r="G27" s="2" t="s">
        <v>57</v>
      </c>
      <c r="H27" s="43">
        <v>200000</v>
      </c>
      <c r="I27" s="43"/>
      <c r="J27" s="43"/>
      <c r="K27" s="16">
        <v>80000</v>
      </c>
      <c r="L27" s="16">
        <v>80000</v>
      </c>
      <c r="M27" s="44">
        <v>40000</v>
      </c>
      <c r="N27" s="44"/>
      <c r="O27" s="16">
        <v>0</v>
      </c>
      <c r="P27" s="18">
        <f t="shared" si="0"/>
        <v>200000</v>
      </c>
      <c r="Q27" s="1"/>
    </row>
    <row r="28" spans="1:17" ht="33.950000000000003" customHeight="1">
      <c r="A28" s="6" t="s">
        <v>58</v>
      </c>
      <c r="B28" s="7" t="s">
        <v>59</v>
      </c>
      <c r="C28" s="42" t="s">
        <v>36</v>
      </c>
      <c r="D28" s="42"/>
      <c r="E28" s="42"/>
      <c r="F28" s="2" t="s">
        <v>60</v>
      </c>
      <c r="G28" s="2" t="s">
        <v>34</v>
      </c>
      <c r="H28" s="43">
        <v>185000</v>
      </c>
      <c r="I28" s="43"/>
      <c r="J28" s="43"/>
      <c r="K28" s="16">
        <v>85000</v>
      </c>
      <c r="L28" s="16">
        <v>100000</v>
      </c>
      <c r="M28" s="44">
        <v>0</v>
      </c>
      <c r="N28" s="44"/>
      <c r="O28" s="16">
        <v>0</v>
      </c>
      <c r="P28" s="18">
        <f t="shared" si="0"/>
        <v>185000</v>
      </c>
      <c r="Q28" s="1"/>
    </row>
    <row r="29" spans="1:17" ht="33.950000000000003" customHeight="1">
      <c r="A29" s="6" t="s">
        <v>61</v>
      </c>
      <c r="B29" s="7" t="s">
        <v>62</v>
      </c>
      <c r="C29" s="42" t="s">
        <v>36</v>
      </c>
      <c r="D29" s="42"/>
      <c r="E29" s="42"/>
      <c r="F29" s="2" t="s">
        <v>56</v>
      </c>
      <c r="G29" s="2" t="s">
        <v>39</v>
      </c>
      <c r="H29" s="43">
        <v>1200000</v>
      </c>
      <c r="I29" s="43"/>
      <c r="J29" s="43"/>
      <c r="K29" s="16">
        <v>300000</v>
      </c>
      <c r="L29" s="16">
        <v>300000</v>
      </c>
      <c r="M29" s="44">
        <v>300000</v>
      </c>
      <c r="N29" s="44"/>
      <c r="O29" s="16">
        <v>300000</v>
      </c>
      <c r="P29" s="18">
        <f t="shared" si="0"/>
        <v>1200000</v>
      </c>
      <c r="Q29" s="1"/>
    </row>
    <row r="30" spans="1:17" ht="33.950000000000003" customHeight="1">
      <c r="A30" s="6" t="s">
        <v>63</v>
      </c>
      <c r="B30" s="7" t="s">
        <v>64</v>
      </c>
      <c r="C30" s="42" t="s">
        <v>36</v>
      </c>
      <c r="D30" s="42"/>
      <c r="E30" s="42"/>
      <c r="F30" s="2" t="s">
        <v>33</v>
      </c>
      <c r="G30" s="2" t="s">
        <v>34</v>
      </c>
      <c r="H30" s="43">
        <v>70000</v>
      </c>
      <c r="I30" s="43"/>
      <c r="J30" s="43"/>
      <c r="K30" s="16">
        <v>30000</v>
      </c>
      <c r="L30" s="16">
        <v>40000</v>
      </c>
      <c r="M30" s="44">
        <v>0</v>
      </c>
      <c r="N30" s="44"/>
      <c r="O30" s="16">
        <v>0</v>
      </c>
      <c r="P30" s="18">
        <f t="shared" si="0"/>
        <v>70000</v>
      </c>
      <c r="Q30" s="1"/>
    </row>
    <row r="31" spans="1:17" ht="33.950000000000003" customHeight="1">
      <c r="A31" s="6" t="s">
        <v>65</v>
      </c>
      <c r="B31" s="7" t="s">
        <v>66</v>
      </c>
      <c r="C31" s="42" t="s">
        <v>36</v>
      </c>
      <c r="D31" s="42"/>
      <c r="E31" s="42"/>
      <c r="F31" s="2" t="s">
        <v>33</v>
      </c>
      <c r="G31" s="2" t="s">
        <v>39</v>
      </c>
      <c r="H31" s="43">
        <v>15000</v>
      </c>
      <c r="I31" s="43"/>
      <c r="J31" s="43"/>
      <c r="K31" s="16">
        <v>3000</v>
      </c>
      <c r="L31" s="16">
        <v>4000</v>
      </c>
      <c r="M31" s="44">
        <v>4000</v>
      </c>
      <c r="N31" s="44"/>
      <c r="O31" s="16">
        <v>4000</v>
      </c>
      <c r="P31" s="18">
        <f t="shared" si="0"/>
        <v>15000</v>
      </c>
      <c r="Q31" s="1"/>
    </row>
    <row r="32" spans="1:17" ht="33.950000000000003" customHeight="1">
      <c r="A32" s="6" t="s">
        <v>67</v>
      </c>
      <c r="B32" s="7" t="s">
        <v>68</v>
      </c>
      <c r="C32" s="42" t="s">
        <v>36</v>
      </c>
      <c r="D32" s="42"/>
      <c r="E32" s="42"/>
      <c r="F32" s="2" t="s">
        <v>33</v>
      </c>
      <c r="G32" s="2" t="s">
        <v>57</v>
      </c>
      <c r="H32" s="43">
        <v>120000</v>
      </c>
      <c r="I32" s="43"/>
      <c r="J32" s="43"/>
      <c r="K32" s="16">
        <v>40000</v>
      </c>
      <c r="L32" s="16">
        <v>60000</v>
      </c>
      <c r="M32" s="44">
        <v>20000</v>
      </c>
      <c r="N32" s="44"/>
      <c r="O32" s="16">
        <v>0</v>
      </c>
      <c r="P32" s="18">
        <f t="shared" si="0"/>
        <v>120000</v>
      </c>
      <c r="Q32" s="1"/>
    </row>
    <row r="33" spans="1:19" ht="44.25" customHeight="1">
      <c r="A33" s="6" t="s">
        <v>69</v>
      </c>
      <c r="B33" s="7" t="s">
        <v>70</v>
      </c>
      <c r="C33" s="42" t="s">
        <v>36</v>
      </c>
      <c r="D33" s="42"/>
      <c r="E33" s="42"/>
      <c r="F33" s="2" t="s">
        <v>33</v>
      </c>
      <c r="G33" s="2" t="s">
        <v>34</v>
      </c>
      <c r="H33" s="43">
        <v>45000</v>
      </c>
      <c r="I33" s="43"/>
      <c r="J33" s="43"/>
      <c r="K33" s="16">
        <v>25000</v>
      </c>
      <c r="L33" s="16">
        <v>20000</v>
      </c>
      <c r="M33" s="44">
        <v>0</v>
      </c>
      <c r="N33" s="44"/>
      <c r="O33" s="16">
        <v>0</v>
      </c>
      <c r="P33" s="18">
        <f t="shared" si="0"/>
        <v>45000</v>
      </c>
      <c r="Q33" s="1"/>
    </row>
    <row r="34" spans="1:19" ht="41.25" customHeight="1">
      <c r="A34" s="6" t="s">
        <v>71</v>
      </c>
      <c r="B34" s="7" t="s">
        <v>72</v>
      </c>
      <c r="C34" s="42" t="s">
        <v>36</v>
      </c>
      <c r="D34" s="42"/>
      <c r="E34" s="42"/>
      <c r="F34" s="2" t="s">
        <v>33</v>
      </c>
      <c r="G34" s="2" t="s">
        <v>34</v>
      </c>
      <c r="H34" s="43">
        <v>1906000</v>
      </c>
      <c r="I34" s="43"/>
      <c r="J34" s="43"/>
      <c r="K34" s="16">
        <v>50000</v>
      </c>
      <c r="L34" s="16">
        <v>1856000</v>
      </c>
      <c r="M34" s="44">
        <v>0</v>
      </c>
      <c r="N34" s="44"/>
      <c r="O34" s="16">
        <v>0</v>
      </c>
      <c r="P34" s="18">
        <f t="shared" si="0"/>
        <v>1906000</v>
      </c>
      <c r="Q34" s="1"/>
    </row>
    <row r="35" spans="1:19" ht="33.950000000000003" customHeight="1">
      <c r="A35" s="3" t="s">
        <v>73</v>
      </c>
      <c r="B35" s="48" t="s">
        <v>21</v>
      </c>
      <c r="C35" s="48"/>
      <c r="D35" s="48"/>
      <c r="E35" s="48"/>
      <c r="F35" s="48"/>
      <c r="G35" s="48"/>
      <c r="H35" s="49">
        <f>SUM(H36:J53)</f>
        <v>33569215</v>
      </c>
      <c r="I35" s="49"/>
      <c r="J35" s="49"/>
      <c r="K35" s="15">
        <f>SUM(K36:K53)</f>
        <v>10656680</v>
      </c>
      <c r="L35" s="15">
        <f>SUM(L36:L53)</f>
        <v>14985535</v>
      </c>
      <c r="M35" s="50">
        <f>SUM(M36:N53)</f>
        <v>7927000</v>
      </c>
      <c r="N35" s="51"/>
      <c r="O35" s="15" t="s">
        <v>22</v>
      </c>
      <c r="P35" s="17">
        <f>SUM(P36:P53)</f>
        <v>33569215</v>
      </c>
      <c r="Q35" s="1"/>
      <c r="S35" s="22"/>
    </row>
    <row r="36" spans="1:19" ht="33.950000000000003" customHeight="1">
      <c r="A36" s="6" t="s">
        <v>74</v>
      </c>
      <c r="B36" s="7" t="s">
        <v>75</v>
      </c>
      <c r="C36" s="42" t="s">
        <v>36</v>
      </c>
      <c r="D36" s="42"/>
      <c r="E36" s="42"/>
      <c r="F36" s="2" t="s">
        <v>76</v>
      </c>
      <c r="G36" s="2" t="s">
        <v>34</v>
      </c>
      <c r="H36" s="43">
        <f>SUM(K36:O36)</f>
        <v>2362706</v>
      </c>
      <c r="I36" s="43"/>
      <c r="J36" s="43"/>
      <c r="K36" s="16">
        <v>1331600</v>
      </c>
      <c r="L36" s="16">
        <v>1031106</v>
      </c>
      <c r="M36" s="44">
        <v>0</v>
      </c>
      <c r="N36" s="44"/>
      <c r="O36" s="16">
        <v>0</v>
      </c>
      <c r="P36" s="18">
        <f>SUM(K36:O36)</f>
        <v>2362706</v>
      </c>
      <c r="Q36" s="1"/>
    </row>
    <row r="37" spans="1:19" ht="33.950000000000003" customHeight="1">
      <c r="A37" s="6" t="s">
        <v>77</v>
      </c>
      <c r="B37" s="7" t="s">
        <v>78</v>
      </c>
      <c r="C37" s="42" t="s">
        <v>36</v>
      </c>
      <c r="D37" s="42"/>
      <c r="E37" s="42"/>
      <c r="F37" s="2" t="s">
        <v>76</v>
      </c>
      <c r="G37" s="2" t="s">
        <v>34</v>
      </c>
      <c r="H37" s="45">
        <v>7500000</v>
      </c>
      <c r="I37" s="46"/>
      <c r="J37" s="47"/>
      <c r="K37" s="16">
        <v>4850000</v>
      </c>
      <c r="L37" s="16">
        <v>2650000</v>
      </c>
      <c r="M37" s="44">
        <v>0</v>
      </c>
      <c r="N37" s="44"/>
      <c r="O37" s="16">
        <v>0</v>
      </c>
      <c r="P37" s="18">
        <f t="shared" ref="P37:P53" si="1">SUM(K37:O37)</f>
        <v>7500000</v>
      </c>
      <c r="Q37" s="1"/>
    </row>
    <row r="38" spans="1:19" ht="33.950000000000003" customHeight="1">
      <c r="A38" s="6" t="s">
        <v>114</v>
      </c>
      <c r="B38" s="7" t="s">
        <v>80</v>
      </c>
      <c r="C38" s="42" t="s">
        <v>36</v>
      </c>
      <c r="D38" s="42"/>
      <c r="E38" s="42"/>
      <c r="F38" s="2" t="s">
        <v>81</v>
      </c>
      <c r="G38" s="2" t="s">
        <v>34</v>
      </c>
      <c r="H38" s="43">
        <v>130104.5</v>
      </c>
      <c r="I38" s="43"/>
      <c r="J38" s="43"/>
      <c r="K38" s="16">
        <v>50000</v>
      </c>
      <c r="L38" s="16">
        <v>80104.5</v>
      </c>
      <c r="M38" s="44">
        <v>0</v>
      </c>
      <c r="N38" s="44"/>
      <c r="O38" s="16">
        <v>0</v>
      </c>
      <c r="P38" s="18">
        <f t="shared" si="1"/>
        <v>130104.5</v>
      </c>
      <c r="Q38" s="1"/>
    </row>
    <row r="39" spans="1:19" ht="33.950000000000003" customHeight="1">
      <c r="A39" s="6" t="s">
        <v>79</v>
      </c>
      <c r="B39" s="7" t="s">
        <v>84</v>
      </c>
      <c r="C39" s="42" t="s">
        <v>36</v>
      </c>
      <c r="D39" s="42"/>
      <c r="E39" s="42"/>
      <c r="F39" s="2" t="s">
        <v>85</v>
      </c>
      <c r="G39" s="2" t="s">
        <v>34</v>
      </c>
      <c r="H39" s="43">
        <v>763000</v>
      </c>
      <c r="I39" s="43"/>
      <c r="J39" s="43"/>
      <c r="K39" s="16">
        <v>303000</v>
      </c>
      <c r="L39" s="16">
        <v>460000</v>
      </c>
      <c r="M39" s="44">
        <v>0</v>
      </c>
      <c r="N39" s="44"/>
      <c r="O39" s="16">
        <v>0</v>
      </c>
      <c r="P39" s="18">
        <f t="shared" si="1"/>
        <v>763000</v>
      </c>
      <c r="Q39" s="1"/>
    </row>
    <row r="40" spans="1:19" ht="33.950000000000003" customHeight="1">
      <c r="A40" s="6" t="s">
        <v>82</v>
      </c>
      <c r="B40" s="7" t="s">
        <v>87</v>
      </c>
      <c r="C40" s="42" t="s">
        <v>36</v>
      </c>
      <c r="D40" s="42"/>
      <c r="E40" s="42"/>
      <c r="F40" s="2" t="s">
        <v>60</v>
      </c>
      <c r="G40" s="2" t="s">
        <v>39</v>
      </c>
      <c r="H40" s="43">
        <v>130104.5</v>
      </c>
      <c r="I40" s="43"/>
      <c r="J40" s="43"/>
      <c r="K40" s="16">
        <v>50000</v>
      </c>
      <c r="L40" s="16">
        <v>80104.5</v>
      </c>
      <c r="M40" s="44">
        <v>0</v>
      </c>
      <c r="N40" s="44"/>
      <c r="O40" s="16">
        <v>0</v>
      </c>
      <c r="P40" s="18">
        <f t="shared" si="1"/>
        <v>130104.5</v>
      </c>
      <c r="Q40" s="1"/>
    </row>
    <row r="41" spans="1:19" ht="33.950000000000003" customHeight="1">
      <c r="A41" s="6" t="s">
        <v>83</v>
      </c>
      <c r="B41" s="7" t="s">
        <v>89</v>
      </c>
      <c r="C41" s="42" t="s">
        <v>36</v>
      </c>
      <c r="D41" s="42"/>
      <c r="E41" s="42"/>
      <c r="F41" s="2" t="s">
        <v>60</v>
      </c>
      <c r="G41" s="2" t="s">
        <v>34</v>
      </c>
      <c r="H41" s="43">
        <v>345000</v>
      </c>
      <c r="I41" s="43"/>
      <c r="J41" s="43"/>
      <c r="K41" s="16">
        <v>105000</v>
      </c>
      <c r="L41" s="16">
        <v>240000</v>
      </c>
      <c r="M41" s="44">
        <v>0</v>
      </c>
      <c r="N41" s="44"/>
      <c r="O41" s="16">
        <v>0</v>
      </c>
      <c r="P41" s="18">
        <f t="shared" si="1"/>
        <v>345000</v>
      </c>
      <c r="Q41" s="1"/>
    </row>
    <row r="42" spans="1:19" ht="33.950000000000003" customHeight="1">
      <c r="A42" s="6" t="s">
        <v>86</v>
      </c>
      <c r="B42" s="7" t="s">
        <v>91</v>
      </c>
      <c r="C42" s="42" t="s">
        <v>36</v>
      </c>
      <c r="D42" s="42"/>
      <c r="E42" s="42"/>
      <c r="F42" s="2" t="s">
        <v>33</v>
      </c>
      <c r="G42" s="2" t="s">
        <v>57</v>
      </c>
      <c r="H42" s="43">
        <v>0</v>
      </c>
      <c r="I42" s="43"/>
      <c r="J42" s="43"/>
      <c r="K42" s="16">
        <v>0</v>
      </c>
      <c r="L42" s="16">
        <v>0</v>
      </c>
      <c r="M42" s="44">
        <v>0</v>
      </c>
      <c r="N42" s="44"/>
      <c r="O42" s="16">
        <v>0</v>
      </c>
      <c r="P42" s="18">
        <v>0</v>
      </c>
      <c r="Q42" s="1"/>
    </row>
    <row r="43" spans="1:19" ht="33.950000000000003" customHeight="1">
      <c r="A43" s="6" t="s">
        <v>88</v>
      </c>
      <c r="B43" s="7" t="s">
        <v>93</v>
      </c>
      <c r="C43" s="42" t="s">
        <v>36</v>
      </c>
      <c r="D43" s="42"/>
      <c r="E43" s="42"/>
      <c r="F43" s="2" t="s">
        <v>51</v>
      </c>
      <c r="G43" s="2" t="s">
        <v>34</v>
      </c>
      <c r="H43" s="43">
        <v>119300</v>
      </c>
      <c r="I43" s="43"/>
      <c r="J43" s="43"/>
      <c r="K43" s="16">
        <v>9300</v>
      </c>
      <c r="L43" s="16">
        <v>110000</v>
      </c>
      <c r="M43" s="44">
        <v>0</v>
      </c>
      <c r="N43" s="44"/>
      <c r="O43" s="16">
        <v>0</v>
      </c>
      <c r="P43" s="18">
        <f t="shared" si="1"/>
        <v>119300</v>
      </c>
      <c r="Q43" s="1"/>
    </row>
    <row r="44" spans="1:19" ht="33.950000000000003" customHeight="1">
      <c r="A44" s="6" t="s">
        <v>115</v>
      </c>
      <c r="B44" s="7" t="s">
        <v>95</v>
      </c>
      <c r="C44" s="42" t="s">
        <v>36</v>
      </c>
      <c r="D44" s="42"/>
      <c r="E44" s="42"/>
      <c r="F44" s="2" t="s">
        <v>51</v>
      </c>
      <c r="G44" s="2" t="s">
        <v>57</v>
      </c>
      <c r="H44" s="43">
        <v>380000</v>
      </c>
      <c r="I44" s="43"/>
      <c r="J44" s="43"/>
      <c r="K44" s="16">
        <v>256780</v>
      </c>
      <c r="L44" s="16">
        <v>123220</v>
      </c>
      <c r="M44" s="44">
        <v>0</v>
      </c>
      <c r="N44" s="44"/>
      <c r="O44" s="16">
        <v>0</v>
      </c>
      <c r="P44" s="18">
        <f t="shared" si="1"/>
        <v>380000</v>
      </c>
      <c r="Q44" s="1"/>
    </row>
    <row r="45" spans="1:19" ht="33.950000000000003" customHeight="1">
      <c r="A45" s="6" t="s">
        <v>90</v>
      </c>
      <c r="B45" s="7" t="s">
        <v>97</v>
      </c>
      <c r="C45" s="42" t="s">
        <v>36</v>
      </c>
      <c r="D45" s="42"/>
      <c r="E45" s="42"/>
      <c r="F45" s="2" t="s">
        <v>85</v>
      </c>
      <c r="G45" s="2" t="s">
        <v>57</v>
      </c>
      <c r="H45" s="43">
        <v>2708000</v>
      </c>
      <c r="I45" s="43"/>
      <c r="J45" s="43"/>
      <c r="K45" s="16">
        <v>30000</v>
      </c>
      <c r="L45" s="16">
        <v>1404000</v>
      </c>
      <c r="M45" s="44">
        <v>1274000</v>
      </c>
      <c r="N45" s="44"/>
      <c r="O45" s="16">
        <v>0</v>
      </c>
      <c r="P45" s="18">
        <f t="shared" si="1"/>
        <v>2708000</v>
      </c>
      <c r="Q45" s="1"/>
    </row>
    <row r="46" spans="1:19" ht="33.950000000000003" customHeight="1">
      <c r="A46" s="6" t="s">
        <v>92</v>
      </c>
      <c r="B46" s="7" t="s">
        <v>99</v>
      </c>
      <c r="C46" s="42" t="s">
        <v>36</v>
      </c>
      <c r="D46" s="42"/>
      <c r="E46" s="42"/>
      <c r="F46" s="2" t="s">
        <v>33</v>
      </c>
      <c r="G46" s="2" t="s">
        <v>34</v>
      </c>
      <c r="H46" s="43">
        <v>580000</v>
      </c>
      <c r="I46" s="43"/>
      <c r="J46" s="43"/>
      <c r="K46" s="16">
        <v>430000</v>
      </c>
      <c r="L46" s="16">
        <v>150000</v>
      </c>
      <c r="M46" s="44">
        <v>0</v>
      </c>
      <c r="N46" s="44"/>
      <c r="O46" s="16">
        <v>0</v>
      </c>
      <c r="P46" s="18">
        <f t="shared" si="1"/>
        <v>580000</v>
      </c>
      <c r="Q46" s="1"/>
    </row>
    <row r="47" spans="1:19" ht="33.950000000000003" customHeight="1">
      <c r="A47" s="6" t="s">
        <v>94</v>
      </c>
      <c r="B47" s="7" t="s">
        <v>103</v>
      </c>
      <c r="C47" s="42" t="s">
        <v>36</v>
      </c>
      <c r="D47" s="42"/>
      <c r="E47" s="42"/>
      <c r="F47" s="2" t="s">
        <v>104</v>
      </c>
      <c r="G47" s="2" t="s">
        <v>105</v>
      </c>
      <c r="H47" s="43">
        <v>7596000</v>
      </c>
      <c r="I47" s="43"/>
      <c r="J47" s="43"/>
      <c r="K47" s="16">
        <v>2271000</v>
      </c>
      <c r="L47" s="16">
        <v>5325000</v>
      </c>
      <c r="M47" s="44">
        <v>0</v>
      </c>
      <c r="N47" s="44"/>
      <c r="O47" s="16">
        <v>0</v>
      </c>
      <c r="P47" s="18">
        <f t="shared" si="1"/>
        <v>7596000</v>
      </c>
      <c r="Q47" s="1"/>
    </row>
    <row r="48" spans="1:19" ht="33.950000000000003" customHeight="1">
      <c r="A48" s="6" t="s">
        <v>96</v>
      </c>
      <c r="B48" s="7" t="s">
        <v>107</v>
      </c>
      <c r="C48" s="42" t="s">
        <v>36</v>
      </c>
      <c r="D48" s="42"/>
      <c r="E48" s="42"/>
      <c r="F48" s="2" t="s">
        <v>33</v>
      </c>
      <c r="G48" s="2" t="s">
        <v>34</v>
      </c>
      <c r="H48" s="43">
        <v>600000</v>
      </c>
      <c r="I48" s="43"/>
      <c r="J48" s="43"/>
      <c r="K48" s="16">
        <v>300000</v>
      </c>
      <c r="L48" s="16">
        <v>300000</v>
      </c>
      <c r="M48" s="44">
        <v>0</v>
      </c>
      <c r="N48" s="44"/>
      <c r="O48" s="16">
        <v>0</v>
      </c>
      <c r="P48" s="18">
        <f t="shared" si="1"/>
        <v>600000</v>
      </c>
      <c r="Q48" s="1"/>
    </row>
    <row r="49" spans="1:17" ht="33.950000000000003" customHeight="1">
      <c r="A49" s="6" t="s">
        <v>98</v>
      </c>
      <c r="B49" s="7" t="s">
        <v>108</v>
      </c>
      <c r="C49" s="42" t="s">
        <v>36</v>
      </c>
      <c r="D49" s="42"/>
      <c r="E49" s="42"/>
      <c r="F49" s="2" t="s">
        <v>33</v>
      </c>
      <c r="G49" s="2" t="s">
        <v>34</v>
      </c>
      <c r="H49" s="43">
        <v>700000</v>
      </c>
      <c r="I49" s="43"/>
      <c r="J49" s="43"/>
      <c r="K49" s="16">
        <v>350000</v>
      </c>
      <c r="L49" s="16">
        <v>350000</v>
      </c>
      <c r="M49" s="44">
        <v>0</v>
      </c>
      <c r="N49" s="44"/>
      <c r="O49" s="16">
        <v>0</v>
      </c>
      <c r="P49" s="18">
        <f t="shared" si="1"/>
        <v>700000</v>
      </c>
      <c r="Q49" s="1"/>
    </row>
    <row r="50" spans="1:17" ht="33.950000000000003" customHeight="1">
      <c r="A50" s="6" t="s">
        <v>100</v>
      </c>
      <c r="B50" s="7" t="s">
        <v>109</v>
      </c>
      <c r="C50" s="42" t="s">
        <v>36</v>
      </c>
      <c r="D50" s="42"/>
      <c r="E50" s="42"/>
      <c r="F50" s="2" t="s">
        <v>33</v>
      </c>
      <c r="G50" s="2" t="s">
        <v>39</v>
      </c>
      <c r="H50" s="43">
        <v>80000</v>
      </c>
      <c r="I50" s="43"/>
      <c r="J50" s="43"/>
      <c r="K50" s="16">
        <v>50000</v>
      </c>
      <c r="L50" s="16">
        <v>30000</v>
      </c>
      <c r="M50" s="44">
        <v>0</v>
      </c>
      <c r="N50" s="44"/>
      <c r="O50" s="16">
        <v>0</v>
      </c>
      <c r="P50" s="18">
        <f t="shared" si="1"/>
        <v>80000</v>
      </c>
      <c r="Q50" s="1"/>
    </row>
    <row r="51" spans="1:17" ht="33.950000000000003" customHeight="1">
      <c r="A51" s="6" t="s">
        <v>101</v>
      </c>
      <c r="B51" s="7" t="s">
        <v>110</v>
      </c>
      <c r="C51" s="42" t="s">
        <v>36</v>
      </c>
      <c r="D51" s="42"/>
      <c r="E51" s="42"/>
      <c r="F51" s="2" t="s">
        <v>33</v>
      </c>
      <c r="G51" s="2" t="s">
        <v>57</v>
      </c>
      <c r="H51" s="43">
        <v>8950000</v>
      </c>
      <c r="I51" s="43"/>
      <c r="J51" s="43"/>
      <c r="K51" s="16">
        <v>100000</v>
      </c>
      <c r="L51" s="16">
        <v>2347000</v>
      </c>
      <c r="M51" s="44">
        <v>6503000</v>
      </c>
      <c r="N51" s="44"/>
      <c r="O51" s="16">
        <v>0</v>
      </c>
      <c r="P51" s="18">
        <f t="shared" si="1"/>
        <v>8950000</v>
      </c>
      <c r="Q51" s="1"/>
    </row>
    <row r="52" spans="1:17" ht="33.950000000000003" customHeight="1">
      <c r="A52" s="6" t="s">
        <v>102</v>
      </c>
      <c r="B52" s="7" t="s">
        <v>111</v>
      </c>
      <c r="C52" s="42" t="s">
        <v>36</v>
      </c>
      <c r="D52" s="42"/>
      <c r="E52" s="42"/>
      <c r="F52" s="2" t="s">
        <v>112</v>
      </c>
      <c r="G52" s="2" t="s">
        <v>34</v>
      </c>
      <c r="H52" s="43">
        <v>175000</v>
      </c>
      <c r="I52" s="43"/>
      <c r="J52" s="43"/>
      <c r="K52" s="16">
        <v>20000</v>
      </c>
      <c r="L52" s="16">
        <v>155000</v>
      </c>
      <c r="M52" s="44">
        <v>0</v>
      </c>
      <c r="N52" s="44"/>
      <c r="O52" s="16">
        <v>0</v>
      </c>
      <c r="P52" s="18">
        <f t="shared" si="1"/>
        <v>175000</v>
      </c>
      <c r="Q52" s="1"/>
    </row>
    <row r="53" spans="1:17" ht="33.950000000000003" customHeight="1" thickBot="1">
      <c r="A53" s="8" t="s">
        <v>106</v>
      </c>
      <c r="B53" s="9" t="s">
        <v>113</v>
      </c>
      <c r="C53" s="36" t="s">
        <v>36</v>
      </c>
      <c r="D53" s="36"/>
      <c r="E53" s="36"/>
      <c r="F53" s="10" t="s">
        <v>33</v>
      </c>
      <c r="G53" s="10" t="s">
        <v>39</v>
      </c>
      <c r="H53" s="37">
        <v>450000</v>
      </c>
      <c r="I53" s="37"/>
      <c r="J53" s="37"/>
      <c r="K53" s="19">
        <v>150000</v>
      </c>
      <c r="L53" s="19">
        <v>150000</v>
      </c>
      <c r="M53" s="38">
        <v>150000</v>
      </c>
      <c r="N53" s="38"/>
      <c r="O53" s="19">
        <v>0</v>
      </c>
      <c r="P53" s="20">
        <f t="shared" si="1"/>
        <v>450000</v>
      </c>
      <c r="Q53" s="1"/>
    </row>
  </sheetData>
  <mergeCells count="145">
    <mergeCell ref="P9:P10"/>
    <mergeCell ref="F9:G9"/>
    <mergeCell ref="A9:A10"/>
    <mergeCell ref="B9:B10"/>
    <mergeCell ref="C9:E10"/>
    <mergeCell ref="H9:J10"/>
    <mergeCell ref="K9:K10"/>
    <mergeCell ref="L9:L10"/>
    <mergeCell ref="M9:N10"/>
    <mergeCell ref="O9:O10"/>
    <mergeCell ref="B11:G11"/>
    <mergeCell ref="H11:J11"/>
    <mergeCell ref="M11:N11"/>
    <mergeCell ref="B12:G12"/>
    <mergeCell ref="H12:J12"/>
    <mergeCell ref="M12:N12"/>
    <mergeCell ref="B13:G13"/>
    <mergeCell ref="H13:J13"/>
    <mergeCell ref="M13:N13"/>
    <mergeCell ref="B17:G17"/>
    <mergeCell ref="H17:J17"/>
    <mergeCell ref="M17:N17"/>
    <mergeCell ref="C18:E18"/>
    <mergeCell ref="H18:J18"/>
    <mergeCell ref="M18:N18"/>
    <mergeCell ref="B14:G14"/>
    <mergeCell ref="H14:J14"/>
    <mergeCell ref="M14:N14"/>
    <mergeCell ref="B15:G15"/>
    <mergeCell ref="H15:J15"/>
    <mergeCell ref="M15:N15"/>
    <mergeCell ref="C16:E16"/>
    <mergeCell ref="H16:J16"/>
    <mergeCell ref="M16:N16"/>
    <mergeCell ref="C19:E19"/>
    <mergeCell ref="H19:J19"/>
    <mergeCell ref="M19:N19"/>
    <mergeCell ref="B20:G20"/>
    <mergeCell ref="H20:J20"/>
    <mergeCell ref="M20:N20"/>
    <mergeCell ref="B21:G21"/>
    <mergeCell ref="H21:J21"/>
    <mergeCell ref="M21:N21"/>
    <mergeCell ref="B22:G22"/>
    <mergeCell ref="H22:J22"/>
    <mergeCell ref="M22:N22"/>
    <mergeCell ref="B23:G23"/>
    <mergeCell ref="H23:J23"/>
    <mergeCell ref="M23:N23"/>
    <mergeCell ref="B24:G24"/>
    <mergeCell ref="H24:J24"/>
    <mergeCell ref="M24:N24"/>
    <mergeCell ref="C25:E25"/>
    <mergeCell ref="H25:J25"/>
    <mergeCell ref="M25:N25"/>
    <mergeCell ref="C26:E26"/>
    <mergeCell ref="H26:J26"/>
    <mergeCell ref="M26:N26"/>
    <mergeCell ref="C27:E27"/>
    <mergeCell ref="H27:J27"/>
    <mergeCell ref="M27:N27"/>
    <mergeCell ref="C28:E28"/>
    <mergeCell ref="H28:J28"/>
    <mergeCell ref="M28:N28"/>
    <mergeCell ref="C29:E29"/>
    <mergeCell ref="H29:J29"/>
    <mergeCell ref="M29:N29"/>
    <mergeCell ref="C30:E30"/>
    <mergeCell ref="H30:J30"/>
    <mergeCell ref="M30:N30"/>
    <mergeCell ref="C31:E31"/>
    <mergeCell ref="H31:J31"/>
    <mergeCell ref="M31:N31"/>
    <mergeCell ref="C32:E32"/>
    <mergeCell ref="H32:J32"/>
    <mergeCell ref="M32:N32"/>
    <mergeCell ref="C33:E33"/>
    <mergeCell ref="H33:J33"/>
    <mergeCell ref="M33:N33"/>
    <mergeCell ref="C34:E34"/>
    <mergeCell ref="H34:J34"/>
    <mergeCell ref="M34:N34"/>
    <mergeCell ref="B35:G35"/>
    <mergeCell ref="H35:J35"/>
    <mergeCell ref="M35:N35"/>
    <mergeCell ref="C36:E36"/>
    <mergeCell ref="H36:J36"/>
    <mergeCell ref="M36:N36"/>
    <mergeCell ref="C38:E38"/>
    <mergeCell ref="H38:J38"/>
    <mergeCell ref="M38:N38"/>
    <mergeCell ref="C39:E39"/>
    <mergeCell ref="H39:J39"/>
    <mergeCell ref="M39:N39"/>
    <mergeCell ref="C37:E37"/>
    <mergeCell ref="H37:J37"/>
    <mergeCell ref="M37:N37"/>
    <mergeCell ref="C40:E40"/>
    <mergeCell ref="H40:J40"/>
    <mergeCell ref="M40:N40"/>
    <mergeCell ref="C41:E41"/>
    <mergeCell ref="H41:J41"/>
    <mergeCell ref="M41:N41"/>
    <mergeCell ref="C42:E42"/>
    <mergeCell ref="H42:J42"/>
    <mergeCell ref="M42:N42"/>
    <mergeCell ref="C49:E49"/>
    <mergeCell ref="H49:J49"/>
    <mergeCell ref="M49:N49"/>
    <mergeCell ref="C46:E46"/>
    <mergeCell ref="H46:J46"/>
    <mergeCell ref="M46:N46"/>
    <mergeCell ref="C43:E43"/>
    <mergeCell ref="H43:J43"/>
    <mergeCell ref="M43:N43"/>
    <mergeCell ref="C44:E44"/>
    <mergeCell ref="H44:J44"/>
    <mergeCell ref="M44:N44"/>
    <mergeCell ref="C45:E45"/>
    <mergeCell ref="H45:J45"/>
    <mergeCell ref="M45:N45"/>
    <mergeCell ref="L6:P6"/>
    <mergeCell ref="N3:P3"/>
    <mergeCell ref="N5:P5"/>
    <mergeCell ref="C53:E53"/>
    <mergeCell ref="H53:J53"/>
    <mergeCell ref="M53:N53"/>
    <mergeCell ref="Q7:AB7"/>
    <mergeCell ref="Z8:AB8"/>
    <mergeCell ref="A7:P8"/>
    <mergeCell ref="C50:E50"/>
    <mergeCell ref="H50:J50"/>
    <mergeCell ref="M50:N50"/>
    <mergeCell ref="C51:E51"/>
    <mergeCell ref="H51:J51"/>
    <mergeCell ref="M51:N51"/>
    <mergeCell ref="C52:E52"/>
    <mergeCell ref="H52:J52"/>
    <mergeCell ref="M52:N52"/>
    <mergeCell ref="C47:E47"/>
    <mergeCell ref="H47:J47"/>
    <mergeCell ref="M47:N47"/>
    <mergeCell ref="C48:E48"/>
    <mergeCell ref="H48:J48"/>
    <mergeCell ref="M48:N48"/>
  </mergeCells>
  <pageMargins left="0.39370078740157483" right="0.39370078740157483" top="0.39370078740157483" bottom="0.39370078740157483" header="0" footer="0"/>
  <pageSetup paperSize="9" scale="78" orientation="landscape" r:id="rId1"/>
  <headerFooter>
    <oddFooter>&amp;R
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Page1</vt:lpstr>
      <vt:lpstr>Page1!Obszar_wydruku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WPFPrzedsięwzięcia v1 (FastRep)</dc:title>
  <dc:creator>FastReport.NET</dc:creator>
  <cp:lastModifiedBy>Martyna Rogowiecka</cp:lastModifiedBy>
  <cp:lastPrinted>2022-08-25T08:38:14Z</cp:lastPrinted>
  <dcterms:created xsi:type="dcterms:W3CDTF">2009-06-17T07:33:19Z</dcterms:created>
  <dcterms:modified xsi:type="dcterms:W3CDTF">2022-08-25T08:47:37Z</dcterms:modified>
</cp:coreProperties>
</file>