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D11" i="1"/>
  <c r="I10" i="5" s="1"/>
  <c r="I12" l="1"/>
  <c r="J12" s="1"/>
  <c r="I9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B10"/>
  <c r="B9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<sst xmlns="http://schemas.openxmlformats.org/spreadsheetml/2006/main" count="492" uniqueCount="190">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</sst>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O21" sqref="O21"/>
    </sheetView>
  </sheetViews>
  <sheetFormatPr defaultRowHeight="10.5"/>
  <cols>
    <col min="1" max="1" width="4.5" customWidth="1"/>
    <col min="2" max="2" width="3.33203125" customWidth="1"/>
    <col min="3" max="4" width="19.33203125" customWidth="1"/>
    <col min="5" max="5" width="17.1640625" customWidth="1"/>
    <col min="6" max="6" width="18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6640625" customWidth="1"/>
    <col min="12" max="12" width="17.33203125" customWidth="1"/>
    <col min="13" max="13" width="7.1640625" customWidth="1"/>
    <col min="14" max="14" width="10.8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5" t="s">
        <v>185</v>
      </c>
      <c r="P1" s="115"/>
      <c r="Q1" s="115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1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20" t="s">
        <v>129</v>
      </c>
      <c r="B5" s="121"/>
      <c r="C5" s="124" t="s">
        <v>130</v>
      </c>
      <c r="D5" s="116" t="s">
        <v>1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</row>
    <row r="6" spans="1:20" ht="22.5" customHeight="1">
      <c r="A6" s="122"/>
      <c r="B6" s="123"/>
      <c r="C6" s="119"/>
      <c r="D6" s="119" t="s">
        <v>131</v>
      </c>
      <c r="E6" s="108" t="s">
        <v>1</v>
      </c>
      <c r="F6" s="108"/>
      <c r="G6" s="108"/>
      <c r="H6" s="108"/>
      <c r="I6" s="108"/>
      <c r="J6" s="108"/>
      <c r="K6" s="108"/>
      <c r="L6" s="108"/>
      <c r="M6" s="119" t="s">
        <v>135</v>
      </c>
      <c r="N6" s="119"/>
      <c r="O6" s="108" t="s">
        <v>2</v>
      </c>
      <c r="P6" s="108"/>
      <c r="Q6" s="118"/>
    </row>
    <row r="7" spans="1:20" ht="34.5" customHeight="1">
      <c r="A7" s="122"/>
      <c r="B7" s="123"/>
      <c r="C7" s="119"/>
      <c r="D7" s="119"/>
      <c r="E7" s="108" t="s">
        <v>3</v>
      </c>
      <c r="F7" s="108" t="s">
        <v>4</v>
      </c>
      <c r="G7" s="119" t="s">
        <v>132</v>
      </c>
      <c r="H7" s="119"/>
      <c r="I7" s="119" t="s">
        <v>133</v>
      </c>
      <c r="J7" s="119"/>
      <c r="K7" s="119" t="s">
        <v>134</v>
      </c>
      <c r="L7" s="8" t="s">
        <v>2</v>
      </c>
      <c r="M7" s="119"/>
      <c r="N7" s="119"/>
      <c r="O7" s="119" t="s">
        <v>136</v>
      </c>
      <c r="P7" s="108" t="s">
        <v>5</v>
      </c>
      <c r="Q7" s="118"/>
    </row>
    <row r="8" spans="1:20" ht="81" customHeight="1">
      <c r="A8" s="122"/>
      <c r="B8" s="123"/>
      <c r="C8" s="119"/>
      <c r="D8" s="119"/>
      <c r="E8" s="108"/>
      <c r="F8" s="108"/>
      <c r="G8" s="119"/>
      <c r="H8" s="119"/>
      <c r="I8" s="119"/>
      <c r="J8" s="119"/>
      <c r="K8" s="119"/>
      <c r="L8" s="9" t="s">
        <v>6</v>
      </c>
      <c r="M8" s="119"/>
      <c r="N8" s="119"/>
      <c r="O8" s="119"/>
      <c r="P8" s="108"/>
      <c r="Q8" s="118"/>
    </row>
    <row r="9" spans="1:20" ht="13.9" customHeight="1">
      <c r="A9" s="125" t="s">
        <v>7</v>
      </c>
      <c r="B9" s="126"/>
      <c r="C9" s="105" t="s">
        <v>8</v>
      </c>
      <c r="D9" s="105" t="s">
        <v>9</v>
      </c>
      <c r="E9" s="105" t="s">
        <v>10</v>
      </c>
      <c r="F9" s="105" t="s">
        <v>11</v>
      </c>
      <c r="G9" s="126" t="s">
        <v>12</v>
      </c>
      <c r="H9" s="126"/>
      <c r="I9" s="126" t="s">
        <v>13</v>
      </c>
      <c r="J9" s="126"/>
      <c r="K9" s="105" t="s">
        <v>14</v>
      </c>
      <c r="L9" s="105" t="s">
        <v>15</v>
      </c>
      <c r="M9" s="126" t="s">
        <v>16</v>
      </c>
      <c r="N9" s="126"/>
      <c r="O9" s="105" t="s">
        <v>17</v>
      </c>
      <c r="P9" s="126" t="s">
        <v>18</v>
      </c>
      <c r="Q9" s="127"/>
    </row>
    <row r="10" spans="1:20" ht="13.7" customHeight="1">
      <c r="A10" s="108" t="s">
        <v>19</v>
      </c>
      <c r="B10" s="108"/>
      <c r="C10" s="104">
        <v>54730436.810000002</v>
      </c>
      <c r="D10" s="104">
        <v>41562432.840000004</v>
      </c>
      <c r="E10" s="104">
        <v>5502798</v>
      </c>
      <c r="F10" s="104">
        <v>1000000</v>
      </c>
      <c r="G10" s="109">
        <v>7777469</v>
      </c>
      <c r="H10" s="109"/>
      <c r="I10" s="109">
        <v>12163072.640000001</v>
      </c>
      <c r="J10" s="109"/>
      <c r="K10" s="104">
        <v>15119093.199999999</v>
      </c>
      <c r="L10" s="104">
        <v>6515965</v>
      </c>
      <c r="M10" s="109">
        <v>13168003.970000001</v>
      </c>
      <c r="N10" s="109"/>
      <c r="O10" s="104">
        <v>2992230</v>
      </c>
      <c r="P10" s="109">
        <v>10120773.970000001</v>
      </c>
      <c r="Q10" s="109"/>
      <c r="S10" s="81"/>
      <c r="T10" s="79"/>
    </row>
    <row r="11" spans="1:20" ht="13.7" customHeight="1">
      <c r="A11" s="108" t="s">
        <v>20</v>
      </c>
      <c r="B11" s="108"/>
      <c r="C11" s="104">
        <v>42832670</v>
      </c>
      <c r="D11" s="104">
        <f t="shared" ref="D11:D24" si="0">SUM(E11:K11)</f>
        <v>33153570</v>
      </c>
      <c r="E11" s="104">
        <v>5700000</v>
      </c>
      <c r="F11" s="104">
        <v>1200000</v>
      </c>
      <c r="G11" s="109">
        <v>7600000</v>
      </c>
      <c r="H11" s="109"/>
      <c r="I11" s="109">
        <v>4153570</v>
      </c>
      <c r="J11" s="109"/>
      <c r="K11" s="104">
        <v>14500000</v>
      </c>
      <c r="L11" s="104">
        <v>6596400</v>
      </c>
      <c r="M11" s="109">
        <v>9679100</v>
      </c>
      <c r="N11" s="109"/>
      <c r="O11" s="104">
        <v>2000000</v>
      </c>
      <c r="P11" s="109">
        <v>2900000</v>
      </c>
      <c r="Q11" s="109"/>
      <c r="S11" s="79"/>
    </row>
    <row r="12" spans="1:20" ht="13.7" customHeight="1">
      <c r="A12" s="108" t="s">
        <v>21</v>
      </c>
      <c r="B12" s="108"/>
      <c r="C12" s="104">
        <f>SUM(D12,M12)</f>
        <v>37200000</v>
      </c>
      <c r="D12" s="104">
        <f>SUM(E12:K12)</f>
        <v>35500000</v>
      </c>
      <c r="E12" s="104">
        <v>6000000</v>
      </c>
      <c r="F12" s="104">
        <v>1250000</v>
      </c>
      <c r="G12" s="109">
        <v>8150000</v>
      </c>
      <c r="H12" s="109"/>
      <c r="I12" s="109">
        <v>5100000</v>
      </c>
      <c r="J12" s="109"/>
      <c r="K12" s="104">
        <v>15000000</v>
      </c>
      <c r="L12" s="104">
        <v>6600000</v>
      </c>
      <c r="M12" s="109">
        <v>1700000</v>
      </c>
      <c r="N12" s="109"/>
      <c r="O12" s="104">
        <v>500000</v>
      </c>
      <c r="P12" s="109">
        <v>500000</v>
      </c>
      <c r="Q12" s="109"/>
      <c r="S12" s="112"/>
      <c r="T12" s="113"/>
    </row>
    <row r="13" spans="1:20" ht="13.7" customHeight="1">
      <c r="A13" s="108" t="s">
        <v>22</v>
      </c>
      <c r="B13" s="108"/>
      <c r="C13" s="104">
        <f t="shared" ref="C13:C24" si="1">SUM(D13,M13)</f>
        <v>37500000</v>
      </c>
      <c r="D13" s="104">
        <f t="shared" si="0"/>
        <v>37000000</v>
      </c>
      <c r="E13" s="104">
        <v>6100000</v>
      </c>
      <c r="F13" s="104">
        <v>1500000</v>
      </c>
      <c r="G13" s="109">
        <v>8150000</v>
      </c>
      <c r="H13" s="109"/>
      <c r="I13" s="109">
        <v>5600000</v>
      </c>
      <c r="J13" s="109"/>
      <c r="K13" s="104">
        <v>15650000</v>
      </c>
      <c r="L13" s="104">
        <v>6700000</v>
      </c>
      <c r="M13" s="109">
        <v>500000</v>
      </c>
      <c r="N13" s="109"/>
      <c r="O13" s="104">
        <v>500000</v>
      </c>
      <c r="P13" s="109">
        <v>0</v>
      </c>
      <c r="Q13" s="109"/>
      <c r="S13" s="79"/>
    </row>
    <row r="14" spans="1:20" ht="13.7" customHeight="1">
      <c r="A14" s="108" t="s">
        <v>23</v>
      </c>
      <c r="B14" s="108"/>
      <c r="C14" s="104">
        <f t="shared" si="1"/>
        <v>38700000</v>
      </c>
      <c r="D14" s="104">
        <f t="shared" si="0"/>
        <v>38200000</v>
      </c>
      <c r="E14" s="104">
        <v>6200000</v>
      </c>
      <c r="F14" s="104">
        <v>1600000</v>
      </c>
      <c r="G14" s="109">
        <v>8200000</v>
      </c>
      <c r="H14" s="109"/>
      <c r="I14" s="109">
        <v>6750000</v>
      </c>
      <c r="J14" s="109"/>
      <c r="K14" s="104">
        <v>15450000</v>
      </c>
      <c r="L14" s="104">
        <v>6800000</v>
      </c>
      <c r="M14" s="109">
        <v>500000</v>
      </c>
      <c r="N14" s="109"/>
      <c r="O14" s="104">
        <v>500000</v>
      </c>
      <c r="P14" s="109">
        <v>0</v>
      </c>
      <c r="Q14" s="109"/>
    </row>
    <row r="15" spans="1:20" ht="13.7" customHeight="1">
      <c r="A15" s="108" t="s">
        <v>24</v>
      </c>
      <c r="B15" s="108"/>
      <c r="C15" s="104">
        <f t="shared" si="1"/>
        <v>40378000</v>
      </c>
      <c r="D15" s="104">
        <f t="shared" si="0"/>
        <v>39878000</v>
      </c>
      <c r="E15" s="104">
        <v>6900000</v>
      </c>
      <c r="F15" s="104">
        <v>1628000</v>
      </c>
      <c r="G15" s="109">
        <v>8350000</v>
      </c>
      <c r="H15" s="109"/>
      <c r="I15" s="109">
        <v>6900000</v>
      </c>
      <c r="J15" s="109"/>
      <c r="K15" s="104">
        <v>16100000</v>
      </c>
      <c r="L15" s="104">
        <v>6900000</v>
      </c>
      <c r="M15" s="109">
        <v>500000</v>
      </c>
      <c r="N15" s="109"/>
      <c r="O15" s="104">
        <v>50000</v>
      </c>
      <c r="P15" s="109">
        <v>0</v>
      </c>
      <c r="Q15" s="109"/>
    </row>
    <row r="16" spans="1:20" ht="13.7" customHeight="1">
      <c r="A16" s="108" t="s">
        <v>25</v>
      </c>
      <c r="B16" s="108"/>
      <c r="C16" s="104">
        <f t="shared" si="1"/>
        <v>40020000</v>
      </c>
      <c r="D16" s="104">
        <f t="shared" si="0"/>
        <v>39970000</v>
      </c>
      <c r="E16" s="104">
        <v>6600000</v>
      </c>
      <c r="F16" s="104">
        <v>1650000</v>
      </c>
      <c r="G16" s="109">
        <v>8600000</v>
      </c>
      <c r="H16" s="109"/>
      <c r="I16" s="109">
        <v>6920000</v>
      </c>
      <c r="J16" s="109"/>
      <c r="K16" s="104">
        <v>16200000</v>
      </c>
      <c r="L16" s="104">
        <v>7000000</v>
      </c>
      <c r="M16" s="109">
        <f t="shared" ref="M16:M23" si="2">SUM(O16:Q16)</f>
        <v>50000</v>
      </c>
      <c r="N16" s="109"/>
      <c r="O16" s="104">
        <v>50000</v>
      </c>
      <c r="P16" s="109">
        <v>0</v>
      </c>
      <c r="Q16" s="109"/>
    </row>
    <row r="17" spans="1:28" ht="13.7" customHeight="1">
      <c r="A17" s="108" t="s">
        <v>26</v>
      </c>
      <c r="B17" s="108"/>
      <c r="C17" s="104">
        <f t="shared" si="1"/>
        <v>39950000</v>
      </c>
      <c r="D17" s="104">
        <f t="shared" si="0"/>
        <v>39900000</v>
      </c>
      <c r="E17" s="104">
        <v>6700000</v>
      </c>
      <c r="F17" s="104">
        <v>1700000</v>
      </c>
      <c r="G17" s="109">
        <v>8350000</v>
      </c>
      <c r="H17" s="109"/>
      <c r="I17" s="109">
        <v>6950000</v>
      </c>
      <c r="J17" s="109"/>
      <c r="K17" s="104">
        <v>16200000</v>
      </c>
      <c r="L17" s="104">
        <v>7100000</v>
      </c>
      <c r="M17" s="109">
        <f t="shared" si="2"/>
        <v>50000</v>
      </c>
      <c r="N17" s="109"/>
      <c r="O17" s="104">
        <v>50000</v>
      </c>
      <c r="P17" s="109">
        <v>0</v>
      </c>
      <c r="Q17" s="109"/>
    </row>
    <row r="18" spans="1:28" ht="13.7" customHeight="1">
      <c r="A18" s="108" t="s">
        <v>27</v>
      </c>
      <c r="B18" s="108"/>
      <c r="C18" s="104">
        <f t="shared" si="1"/>
        <v>40150000</v>
      </c>
      <c r="D18" s="104">
        <f t="shared" si="0"/>
        <v>40100000</v>
      </c>
      <c r="E18" s="104">
        <v>6800000</v>
      </c>
      <c r="F18" s="104">
        <v>1720000</v>
      </c>
      <c r="G18" s="109">
        <v>8400000</v>
      </c>
      <c r="H18" s="109"/>
      <c r="I18" s="109">
        <v>6980000</v>
      </c>
      <c r="J18" s="109"/>
      <c r="K18" s="104">
        <v>16200000</v>
      </c>
      <c r="L18" s="104">
        <v>7200000</v>
      </c>
      <c r="M18" s="109">
        <f t="shared" si="2"/>
        <v>50000</v>
      </c>
      <c r="N18" s="109"/>
      <c r="O18" s="104">
        <v>50000</v>
      </c>
      <c r="P18" s="109">
        <v>0</v>
      </c>
      <c r="Q18" s="109"/>
    </row>
    <row r="19" spans="1:28" ht="13.7" customHeight="1">
      <c r="A19" s="108" t="s">
        <v>28</v>
      </c>
      <c r="B19" s="108"/>
      <c r="C19" s="104">
        <f t="shared" si="1"/>
        <v>40350000</v>
      </c>
      <c r="D19" s="104">
        <f t="shared" si="0"/>
        <v>40300000</v>
      </c>
      <c r="E19" s="104">
        <v>6900000</v>
      </c>
      <c r="F19" s="104">
        <v>1750000</v>
      </c>
      <c r="G19" s="109">
        <v>8450000</v>
      </c>
      <c r="H19" s="109"/>
      <c r="I19" s="109">
        <v>7000000</v>
      </c>
      <c r="J19" s="109"/>
      <c r="K19" s="104">
        <v>16200000</v>
      </c>
      <c r="L19" s="104">
        <v>7300000</v>
      </c>
      <c r="M19" s="109">
        <f t="shared" si="2"/>
        <v>50000</v>
      </c>
      <c r="N19" s="109"/>
      <c r="O19" s="104">
        <v>50000</v>
      </c>
      <c r="P19" s="109">
        <v>0</v>
      </c>
      <c r="Q19" s="109"/>
    </row>
    <row r="20" spans="1:28" ht="13.7" customHeight="1">
      <c r="A20" s="110" t="s">
        <v>29</v>
      </c>
      <c r="B20" s="110"/>
      <c r="C20" s="106">
        <f t="shared" si="1"/>
        <v>38980000</v>
      </c>
      <c r="D20" s="106">
        <f t="shared" si="0"/>
        <v>38930000</v>
      </c>
      <c r="E20" s="106">
        <v>6900000</v>
      </c>
      <c r="F20" s="106">
        <v>1650000</v>
      </c>
      <c r="G20" s="111">
        <v>8500000</v>
      </c>
      <c r="H20" s="111"/>
      <c r="I20" s="111">
        <v>6200000</v>
      </c>
      <c r="J20" s="111"/>
      <c r="K20" s="106">
        <v>15680000</v>
      </c>
      <c r="L20" s="106">
        <v>7400000</v>
      </c>
      <c r="M20" s="111">
        <f t="shared" si="2"/>
        <v>50000</v>
      </c>
      <c r="N20" s="111"/>
      <c r="O20" s="106">
        <v>50000</v>
      </c>
      <c r="P20" s="111">
        <v>0</v>
      </c>
      <c r="Q20" s="111"/>
    </row>
    <row r="21" spans="1:28" ht="13.7" customHeight="1">
      <c r="A21" s="108" t="s">
        <v>30</v>
      </c>
      <c r="B21" s="108"/>
      <c r="C21" s="104">
        <f t="shared" si="1"/>
        <v>39550000</v>
      </c>
      <c r="D21" s="104">
        <f t="shared" si="0"/>
        <v>39500000</v>
      </c>
      <c r="E21" s="104">
        <v>7300000</v>
      </c>
      <c r="F21" s="104">
        <v>1700000</v>
      </c>
      <c r="G21" s="109">
        <v>8550000</v>
      </c>
      <c r="H21" s="109"/>
      <c r="I21" s="109">
        <v>6250000</v>
      </c>
      <c r="J21" s="109"/>
      <c r="K21" s="104">
        <v>15700000</v>
      </c>
      <c r="L21" s="104">
        <v>7500000</v>
      </c>
      <c r="M21" s="109">
        <f t="shared" si="2"/>
        <v>50000</v>
      </c>
      <c r="N21" s="109"/>
      <c r="O21" s="104">
        <v>50000</v>
      </c>
      <c r="P21" s="109">
        <v>0</v>
      </c>
      <c r="Q21" s="109"/>
    </row>
    <row r="22" spans="1:28" ht="13.7" customHeight="1">
      <c r="A22" s="108" t="s">
        <v>31</v>
      </c>
      <c r="B22" s="108"/>
      <c r="C22" s="104">
        <f t="shared" si="1"/>
        <v>39750000</v>
      </c>
      <c r="D22" s="104">
        <f t="shared" si="0"/>
        <v>39700000</v>
      </c>
      <c r="E22" s="104">
        <v>7350000</v>
      </c>
      <c r="F22" s="104">
        <v>1700000</v>
      </c>
      <c r="G22" s="109">
        <v>8600000</v>
      </c>
      <c r="H22" s="109"/>
      <c r="I22" s="109">
        <v>6300000</v>
      </c>
      <c r="J22" s="109"/>
      <c r="K22" s="104">
        <v>15750000</v>
      </c>
      <c r="L22" s="104">
        <v>7600000</v>
      </c>
      <c r="M22" s="109">
        <f t="shared" si="2"/>
        <v>50000</v>
      </c>
      <c r="N22" s="109"/>
      <c r="O22" s="104">
        <v>50000</v>
      </c>
      <c r="P22" s="109">
        <v>0</v>
      </c>
      <c r="Q22" s="109"/>
    </row>
    <row r="23" spans="1:28" ht="13.7" customHeight="1">
      <c r="A23" s="108" t="s">
        <v>32</v>
      </c>
      <c r="B23" s="108"/>
      <c r="C23" s="104">
        <f t="shared" si="1"/>
        <v>39750000</v>
      </c>
      <c r="D23" s="104">
        <f t="shared" si="0"/>
        <v>39700000</v>
      </c>
      <c r="E23" s="104">
        <v>7350000</v>
      </c>
      <c r="F23" s="104">
        <v>1700000</v>
      </c>
      <c r="G23" s="109">
        <v>8600000</v>
      </c>
      <c r="H23" s="109"/>
      <c r="I23" s="109">
        <v>6300000</v>
      </c>
      <c r="J23" s="109"/>
      <c r="K23" s="104">
        <v>15750000</v>
      </c>
      <c r="L23" s="104">
        <v>7700000</v>
      </c>
      <c r="M23" s="109">
        <f t="shared" si="2"/>
        <v>50000</v>
      </c>
      <c r="N23" s="109"/>
      <c r="O23" s="104">
        <v>50000</v>
      </c>
      <c r="P23" s="109">
        <v>0</v>
      </c>
      <c r="Q23" s="109"/>
    </row>
    <row r="24" spans="1:28" s="85" customFormat="1" ht="13.7" customHeight="1">
      <c r="A24" s="108" t="s">
        <v>33</v>
      </c>
      <c r="B24" s="108"/>
      <c r="C24" s="104">
        <f t="shared" si="1"/>
        <v>39350000</v>
      </c>
      <c r="D24" s="104">
        <f t="shared" si="0"/>
        <v>39300000</v>
      </c>
      <c r="E24" s="104">
        <v>7150000</v>
      </c>
      <c r="F24" s="104">
        <v>1500000</v>
      </c>
      <c r="G24" s="109">
        <v>8600000</v>
      </c>
      <c r="H24" s="109"/>
      <c r="I24" s="109">
        <v>6300000</v>
      </c>
      <c r="J24" s="109"/>
      <c r="K24" s="104">
        <v>15750000</v>
      </c>
      <c r="L24" s="104">
        <v>7800000</v>
      </c>
      <c r="M24" s="109">
        <v>50000</v>
      </c>
      <c r="N24" s="109"/>
      <c r="O24" s="104">
        <v>50000</v>
      </c>
      <c r="P24" s="109">
        <v>0</v>
      </c>
      <c r="Q24" s="109"/>
    </row>
    <row r="25" spans="1:28" s="85" customFormat="1" ht="13.7" customHeight="1">
      <c r="A25" s="108">
        <v>2037</v>
      </c>
      <c r="B25" s="108"/>
      <c r="C25" s="104">
        <f t="shared" ref="C25" si="3">SUM(D25,M25)</f>
        <v>39350000</v>
      </c>
      <c r="D25" s="104">
        <f t="shared" ref="D25" si="4">SUM(E25:K25)</f>
        <v>39300000</v>
      </c>
      <c r="E25" s="104">
        <v>7150000</v>
      </c>
      <c r="F25" s="104">
        <v>1500000</v>
      </c>
      <c r="G25" s="109">
        <v>8600000</v>
      </c>
      <c r="H25" s="109"/>
      <c r="I25" s="109">
        <v>6300000</v>
      </c>
      <c r="J25" s="109"/>
      <c r="K25" s="104">
        <v>15750000</v>
      </c>
      <c r="L25" s="104">
        <v>7800000</v>
      </c>
      <c r="M25" s="109">
        <v>50000</v>
      </c>
      <c r="N25" s="109"/>
      <c r="O25" s="104">
        <v>50000</v>
      </c>
      <c r="P25" s="109">
        <v>0</v>
      </c>
      <c r="Q25" s="109"/>
    </row>
    <row r="26" spans="1:28">
      <c r="AB26" s="85"/>
    </row>
    <row r="30" spans="1:28">
      <c r="A30" s="107" t="s">
        <v>137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</sheetData>
  <mergeCells count="103"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
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K31" sqref="K31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7.83203125" customWidth="1"/>
    <col min="9" max="9" width="18.1640625" customWidth="1"/>
    <col min="10" max="10" width="7.1640625" customWidth="1"/>
    <col min="11" max="11" width="10.83203125" customWidth="1"/>
    <col min="12" max="12" width="18.5" customWidth="1"/>
    <col min="13" max="13" width="16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34" t="s">
        <v>129</v>
      </c>
      <c r="B7" s="124" t="s">
        <v>138</v>
      </c>
      <c r="C7" s="136" t="s">
        <v>1</v>
      </c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5" ht="23.25" customHeight="1">
      <c r="A8" s="135"/>
      <c r="B8" s="119"/>
      <c r="C8" s="119" t="s">
        <v>139</v>
      </c>
      <c r="D8" s="138" t="s">
        <v>2</v>
      </c>
      <c r="E8" s="138"/>
      <c r="F8" s="138"/>
      <c r="G8" s="138"/>
      <c r="H8" s="138"/>
      <c r="I8" s="138"/>
      <c r="J8" s="119" t="s">
        <v>146</v>
      </c>
      <c r="K8" s="119"/>
      <c r="L8" s="138" t="s">
        <v>2</v>
      </c>
      <c r="M8" s="139"/>
    </row>
    <row r="9" spans="1:15" ht="24" customHeight="1">
      <c r="A9" s="135"/>
      <c r="B9" s="119"/>
      <c r="C9" s="119"/>
      <c r="D9" s="119" t="s">
        <v>140</v>
      </c>
      <c r="E9" s="119" t="s">
        <v>141</v>
      </c>
      <c r="F9" s="4" t="s">
        <v>2</v>
      </c>
      <c r="G9" s="119" t="s">
        <v>143</v>
      </c>
      <c r="H9" s="138" t="s">
        <v>2</v>
      </c>
      <c r="I9" s="138"/>
      <c r="J9" s="119"/>
      <c r="K9" s="119"/>
      <c r="L9" s="119" t="s">
        <v>147</v>
      </c>
      <c r="M9" s="13" t="s">
        <v>2</v>
      </c>
    </row>
    <row r="10" spans="1:15" ht="189" customHeight="1">
      <c r="A10" s="135"/>
      <c r="B10" s="119"/>
      <c r="C10" s="119"/>
      <c r="D10" s="119"/>
      <c r="E10" s="119"/>
      <c r="F10" s="5" t="s">
        <v>142</v>
      </c>
      <c r="G10" s="119"/>
      <c r="H10" s="6" t="s">
        <v>144</v>
      </c>
      <c r="I10" s="6" t="s">
        <v>145</v>
      </c>
      <c r="J10" s="119"/>
      <c r="K10" s="119"/>
      <c r="L10" s="119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32" t="s">
        <v>42</v>
      </c>
      <c r="K11" s="132"/>
      <c r="L11" s="35" t="s">
        <v>43</v>
      </c>
      <c r="M11" s="36" t="s">
        <v>44</v>
      </c>
    </row>
    <row r="12" spans="1:15" ht="13.7" customHeight="1">
      <c r="A12" s="15" t="s">
        <v>19</v>
      </c>
      <c r="B12" s="66">
        <v>62048793.329999998</v>
      </c>
      <c r="C12" s="16">
        <v>41359267.130000003</v>
      </c>
      <c r="D12" s="16">
        <v>13453086.689999999</v>
      </c>
      <c r="E12" s="16">
        <v>0</v>
      </c>
      <c r="F12" s="16">
        <v>0</v>
      </c>
      <c r="G12" s="16">
        <v>650986</v>
      </c>
      <c r="H12" s="16">
        <v>0</v>
      </c>
      <c r="I12" s="16">
        <v>0</v>
      </c>
      <c r="J12" s="133">
        <v>20689526.199999999</v>
      </c>
      <c r="K12" s="133"/>
      <c r="L12" s="16">
        <v>20689526.199999999</v>
      </c>
      <c r="M12" s="17">
        <v>215000</v>
      </c>
      <c r="O12" s="80"/>
    </row>
    <row r="13" spans="1:15" ht="13.7" customHeight="1">
      <c r="A13" s="15" t="s">
        <v>20</v>
      </c>
      <c r="B13" s="66">
        <v>47825106</v>
      </c>
      <c r="C13" s="16">
        <v>33100000</v>
      </c>
      <c r="D13" s="16">
        <v>13300000</v>
      </c>
      <c r="E13" s="16">
        <v>0</v>
      </c>
      <c r="F13" s="16">
        <v>0</v>
      </c>
      <c r="G13" s="16">
        <v>690000</v>
      </c>
      <c r="H13" s="16">
        <v>0</v>
      </c>
      <c r="I13" s="16">
        <v>0</v>
      </c>
      <c r="J13" s="133">
        <v>14725106</v>
      </c>
      <c r="K13" s="133"/>
      <c r="L13" s="16">
        <v>14725106</v>
      </c>
      <c r="M13" s="17">
        <v>0</v>
      </c>
    </row>
    <row r="14" spans="1:15" ht="13.7" customHeight="1">
      <c r="A14" s="15" t="s">
        <v>21</v>
      </c>
      <c r="B14" s="66">
        <f t="shared" ref="B14:B27" si="0">SUM(C14,J14)</f>
        <v>35600000</v>
      </c>
      <c r="C14" s="16">
        <v>33100000</v>
      </c>
      <c r="D14" s="16">
        <v>13400000</v>
      </c>
      <c r="E14" s="16">
        <v>0</v>
      </c>
      <c r="F14" s="16">
        <v>0</v>
      </c>
      <c r="G14" s="16">
        <v>650000</v>
      </c>
      <c r="H14" s="16">
        <v>0</v>
      </c>
      <c r="I14" s="16">
        <v>0</v>
      </c>
      <c r="J14" s="133">
        <v>2500000</v>
      </c>
      <c r="K14" s="133"/>
      <c r="L14" s="16">
        <v>2500000</v>
      </c>
      <c r="M14" s="17">
        <v>0</v>
      </c>
    </row>
    <row r="15" spans="1:15" ht="13.7" customHeight="1">
      <c r="A15" s="15" t="s">
        <v>22</v>
      </c>
      <c r="B15" s="66">
        <f t="shared" si="0"/>
        <v>35850000</v>
      </c>
      <c r="C15" s="16">
        <v>33800000</v>
      </c>
      <c r="D15" s="16">
        <v>13500000</v>
      </c>
      <c r="E15" s="16">
        <v>0</v>
      </c>
      <c r="F15" s="16">
        <v>0</v>
      </c>
      <c r="G15" s="16">
        <v>600000</v>
      </c>
      <c r="H15" s="16">
        <v>0</v>
      </c>
      <c r="I15" s="16">
        <v>0</v>
      </c>
      <c r="J15" s="130">
        <v>2050000</v>
      </c>
      <c r="K15" s="131"/>
      <c r="L15" s="103">
        <v>2050000</v>
      </c>
      <c r="M15" s="17">
        <v>0</v>
      </c>
    </row>
    <row r="16" spans="1:15" ht="13.7" customHeight="1">
      <c r="A16" s="15" t="s">
        <v>23</v>
      </c>
      <c r="B16" s="66">
        <f t="shared" si="0"/>
        <v>37520000</v>
      </c>
      <c r="C16" s="16">
        <v>34320000</v>
      </c>
      <c r="D16" s="16">
        <v>13300000</v>
      </c>
      <c r="E16" s="16">
        <v>0</v>
      </c>
      <c r="F16" s="16">
        <v>0</v>
      </c>
      <c r="G16" s="16">
        <v>590000</v>
      </c>
      <c r="H16" s="16">
        <v>0</v>
      </c>
      <c r="I16" s="16">
        <v>0</v>
      </c>
      <c r="J16" s="130">
        <v>3200000</v>
      </c>
      <c r="K16" s="131"/>
      <c r="L16" s="103">
        <v>3200000</v>
      </c>
      <c r="M16" s="17">
        <v>0</v>
      </c>
    </row>
    <row r="17" spans="1:13" ht="13.7" customHeight="1">
      <c r="A17" s="15" t="s">
        <v>24</v>
      </c>
      <c r="B17" s="66">
        <f t="shared" si="0"/>
        <v>38878000</v>
      </c>
      <c r="C17" s="16">
        <v>35600000</v>
      </c>
      <c r="D17" s="16">
        <v>13700000</v>
      </c>
      <c r="E17" s="16">
        <v>0</v>
      </c>
      <c r="F17" s="16">
        <v>0</v>
      </c>
      <c r="G17" s="16">
        <v>570000</v>
      </c>
      <c r="H17" s="16">
        <v>0</v>
      </c>
      <c r="I17" s="16">
        <v>0</v>
      </c>
      <c r="J17" s="130">
        <v>3278000</v>
      </c>
      <c r="K17" s="131"/>
      <c r="L17" s="103">
        <v>3278000</v>
      </c>
      <c r="M17" s="17">
        <v>0</v>
      </c>
    </row>
    <row r="18" spans="1:13" ht="13.7" customHeight="1">
      <c r="A18" s="15" t="s">
        <v>25</v>
      </c>
      <c r="B18" s="66">
        <f t="shared" si="0"/>
        <v>38420000</v>
      </c>
      <c r="C18" s="16">
        <v>35200000</v>
      </c>
      <c r="D18" s="16">
        <v>13800000</v>
      </c>
      <c r="E18" s="16">
        <v>0</v>
      </c>
      <c r="F18" s="16">
        <v>0</v>
      </c>
      <c r="G18" s="16">
        <v>530000</v>
      </c>
      <c r="H18" s="16">
        <v>0</v>
      </c>
      <c r="I18" s="16">
        <v>0</v>
      </c>
      <c r="J18" s="130">
        <v>3220000</v>
      </c>
      <c r="K18" s="131"/>
      <c r="L18" s="103">
        <v>3220000</v>
      </c>
      <c r="M18" s="17">
        <v>0</v>
      </c>
    </row>
    <row r="19" spans="1:13" ht="13.7" customHeight="1">
      <c r="A19" s="15" t="s">
        <v>26</v>
      </c>
      <c r="B19" s="66">
        <f t="shared" si="0"/>
        <v>38250000</v>
      </c>
      <c r="C19" s="16">
        <v>35600000</v>
      </c>
      <c r="D19" s="16">
        <v>13900000</v>
      </c>
      <c r="E19" s="16">
        <v>0</v>
      </c>
      <c r="F19" s="16">
        <v>0</v>
      </c>
      <c r="G19" s="16">
        <v>500000</v>
      </c>
      <c r="H19" s="16">
        <v>0</v>
      </c>
      <c r="I19" s="16">
        <v>0</v>
      </c>
      <c r="J19" s="130">
        <v>2650000</v>
      </c>
      <c r="K19" s="131"/>
      <c r="L19" s="103">
        <v>2650000</v>
      </c>
      <c r="M19" s="17">
        <v>0</v>
      </c>
    </row>
    <row r="20" spans="1:13" ht="13.7" customHeight="1">
      <c r="A20" s="15" t="s">
        <v>27</v>
      </c>
      <c r="B20" s="66">
        <f t="shared" si="0"/>
        <v>38353025</v>
      </c>
      <c r="C20" s="16">
        <v>35700000</v>
      </c>
      <c r="D20" s="16">
        <v>14000000</v>
      </c>
      <c r="E20" s="16">
        <v>0</v>
      </c>
      <c r="F20" s="16">
        <v>0</v>
      </c>
      <c r="G20" s="16">
        <v>450000</v>
      </c>
      <c r="H20" s="16">
        <v>0</v>
      </c>
      <c r="I20" s="16">
        <v>0</v>
      </c>
      <c r="J20" s="130">
        <v>2653025</v>
      </c>
      <c r="K20" s="131"/>
      <c r="L20" s="103">
        <v>2653025</v>
      </c>
      <c r="M20" s="17">
        <v>0</v>
      </c>
    </row>
    <row r="21" spans="1:13" ht="13.7" customHeight="1">
      <c r="A21" s="15" t="s">
        <v>28</v>
      </c>
      <c r="B21" s="66">
        <f t="shared" si="0"/>
        <v>39130000</v>
      </c>
      <c r="C21" s="16">
        <v>35400000</v>
      </c>
      <c r="D21" s="16">
        <v>14100000</v>
      </c>
      <c r="E21" s="16">
        <v>0</v>
      </c>
      <c r="F21" s="16">
        <v>0</v>
      </c>
      <c r="G21" s="16">
        <v>400000</v>
      </c>
      <c r="H21" s="16">
        <v>0</v>
      </c>
      <c r="I21" s="16">
        <v>0</v>
      </c>
      <c r="J21" s="130">
        <v>3730000</v>
      </c>
      <c r="K21" s="131"/>
      <c r="L21" s="103">
        <v>3730000</v>
      </c>
      <c r="M21" s="17">
        <v>0</v>
      </c>
    </row>
    <row r="22" spans="1:13" ht="13.7" customHeight="1">
      <c r="A22" s="15" t="s">
        <v>29</v>
      </c>
      <c r="B22" s="66">
        <f t="shared" si="0"/>
        <v>37580000</v>
      </c>
      <c r="C22" s="16">
        <v>36100000</v>
      </c>
      <c r="D22" s="16">
        <v>14200000</v>
      </c>
      <c r="E22" s="16">
        <v>0</v>
      </c>
      <c r="F22" s="16">
        <v>0</v>
      </c>
      <c r="G22" s="16">
        <v>350000</v>
      </c>
      <c r="H22" s="16">
        <v>0</v>
      </c>
      <c r="I22" s="16">
        <v>0</v>
      </c>
      <c r="J22" s="130">
        <v>1480000</v>
      </c>
      <c r="K22" s="131"/>
      <c r="L22" s="103">
        <v>1480000</v>
      </c>
      <c r="M22" s="17">
        <v>0</v>
      </c>
    </row>
    <row r="23" spans="1:13" ht="13.7" customHeight="1">
      <c r="A23" s="15" t="s">
        <v>30</v>
      </c>
      <c r="B23" s="66">
        <f t="shared" si="0"/>
        <v>37960000</v>
      </c>
      <c r="C23" s="16">
        <v>35900000</v>
      </c>
      <c r="D23" s="16">
        <v>14300000</v>
      </c>
      <c r="E23" s="16">
        <v>0</v>
      </c>
      <c r="F23" s="16">
        <v>0</v>
      </c>
      <c r="G23" s="16">
        <v>300000</v>
      </c>
      <c r="H23" s="16">
        <v>0</v>
      </c>
      <c r="I23" s="16">
        <v>0</v>
      </c>
      <c r="J23" s="130">
        <v>2060000</v>
      </c>
      <c r="K23" s="131"/>
      <c r="L23" s="103">
        <v>2060000</v>
      </c>
      <c r="M23" s="17">
        <v>0</v>
      </c>
    </row>
    <row r="24" spans="1:13" ht="13.7" customHeight="1">
      <c r="A24" s="15" t="s">
        <v>31</v>
      </c>
      <c r="B24" s="66">
        <f t="shared" si="0"/>
        <v>38750000</v>
      </c>
      <c r="C24" s="16">
        <v>36000000</v>
      </c>
      <c r="D24" s="16">
        <v>14400000</v>
      </c>
      <c r="E24" s="16">
        <v>0</v>
      </c>
      <c r="F24" s="16">
        <v>0</v>
      </c>
      <c r="G24" s="16">
        <v>280000</v>
      </c>
      <c r="H24" s="16">
        <v>0</v>
      </c>
      <c r="I24" s="16">
        <v>0</v>
      </c>
      <c r="J24" s="130">
        <v>2750000</v>
      </c>
      <c r="K24" s="131"/>
      <c r="L24" s="103">
        <v>2750000</v>
      </c>
      <c r="M24" s="17">
        <v>0</v>
      </c>
    </row>
    <row r="25" spans="1:13" ht="13.7" customHeight="1">
      <c r="A25" s="15" t="s">
        <v>32</v>
      </c>
      <c r="B25" s="66">
        <f t="shared" si="0"/>
        <v>38750000</v>
      </c>
      <c r="C25" s="16">
        <v>36000000</v>
      </c>
      <c r="D25" s="16">
        <v>14500000</v>
      </c>
      <c r="E25" s="16">
        <v>0</v>
      </c>
      <c r="F25" s="16">
        <v>0</v>
      </c>
      <c r="G25" s="16">
        <v>250000</v>
      </c>
      <c r="H25" s="16">
        <v>0</v>
      </c>
      <c r="I25" s="16">
        <v>0</v>
      </c>
      <c r="J25" s="130">
        <v>2750000</v>
      </c>
      <c r="K25" s="131"/>
      <c r="L25" s="103">
        <v>2750000</v>
      </c>
      <c r="M25" s="17">
        <v>0</v>
      </c>
    </row>
    <row r="26" spans="1:13" ht="13.7" customHeight="1">
      <c r="A26" s="15" t="s">
        <v>33</v>
      </c>
      <c r="B26" s="66">
        <f t="shared" si="0"/>
        <v>38350000</v>
      </c>
      <c r="C26" s="16">
        <v>36000000</v>
      </c>
      <c r="D26" s="16">
        <v>14600000</v>
      </c>
      <c r="E26" s="16">
        <v>0</v>
      </c>
      <c r="F26" s="16">
        <v>0</v>
      </c>
      <c r="G26" s="16">
        <v>200000</v>
      </c>
      <c r="H26" s="16">
        <v>0</v>
      </c>
      <c r="I26" s="16">
        <v>0</v>
      </c>
      <c r="J26" s="130">
        <v>2350000</v>
      </c>
      <c r="K26" s="131"/>
      <c r="L26" s="103">
        <v>2350000</v>
      </c>
      <c r="M26" s="17">
        <v>0</v>
      </c>
    </row>
    <row r="27" spans="1:13" ht="13.7" customHeight="1">
      <c r="A27" s="88">
        <v>2037</v>
      </c>
      <c r="B27" s="86">
        <f t="shared" si="0"/>
        <v>38397315.5</v>
      </c>
      <c r="C27" s="86">
        <v>36000000</v>
      </c>
      <c r="D27" s="86">
        <v>15700000</v>
      </c>
      <c r="E27" s="86">
        <v>0</v>
      </c>
      <c r="F27" s="86">
        <v>0</v>
      </c>
      <c r="G27" s="86">
        <v>150000</v>
      </c>
      <c r="H27" s="86">
        <v>0</v>
      </c>
      <c r="I27" s="86">
        <v>0</v>
      </c>
      <c r="J27" s="128">
        <v>2397315.5</v>
      </c>
      <c r="K27" s="129"/>
      <c r="L27" s="103">
        <v>2397315</v>
      </c>
      <c r="M27" s="87">
        <v>0</v>
      </c>
    </row>
  </sheetData>
  <mergeCells count="29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24:K24"/>
    <mergeCell ref="J25:K25"/>
    <mergeCell ref="J27:K27"/>
    <mergeCell ref="J26:K26"/>
    <mergeCell ref="J19:K19"/>
    <mergeCell ref="J20:K20"/>
    <mergeCell ref="J21:K21"/>
    <mergeCell ref="J22:K22"/>
    <mergeCell ref="J23:K23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workbookViewId="0">
      <selection activeCell="D12" sqref="D12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50" t="s">
        <v>129</v>
      </c>
      <c r="B5" s="124" t="s">
        <v>149</v>
      </c>
      <c r="C5" s="10" t="s">
        <v>2</v>
      </c>
      <c r="D5" s="124" t="s">
        <v>151</v>
      </c>
      <c r="E5" s="146" t="s">
        <v>1</v>
      </c>
      <c r="F5" s="146"/>
      <c r="G5" s="146"/>
      <c r="H5" s="146"/>
      <c r="I5" s="146"/>
      <c r="J5" s="146"/>
      <c r="K5" s="147"/>
    </row>
    <row r="6" spans="1:11" ht="24" customHeight="1">
      <c r="A6" s="151"/>
      <c r="B6" s="119"/>
      <c r="C6" s="119" t="s">
        <v>150</v>
      </c>
      <c r="D6" s="119"/>
      <c r="E6" s="119" t="s">
        <v>152</v>
      </c>
      <c r="F6" s="7" t="s">
        <v>2</v>
      </c>
      <c r="G6" s="119" t="s">
        <v>188</v>
      </c>
      <c r="H6" s="7" t="s">
        <v>2</v>
      </c>
      <c r="I6" s="119" t="s">
        <v>154</v>
      </c>
      <c r="J6" s="148" t="s">
        <v>2</v>
      </c>
      <c r="K6" s="149"/>
    </row>
    <row r="7" spans="1:11" ht="105.75" customHeight="1">
      <c r="A7" s="151"/>
      <c r="B7" s="119"/>
      <c r="C7" s="119"/>
      <c r="D7" s="119"/>
      <c r="E7" s="119"/>
      <c r="F7" s="5" t="s">
        <v>153</v>
      </c>
      <c r="G7" s="119"/>
      <c r="H7" s="5" t="s">
        <v>153</v>
      </c>
      <c r="I7" s="119"/>
      <c r="J7" s="119" t="s">
        <v>153</v>
      </c>
      <c r="K7" s="152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44" t="s">
        <v>53</v>
      </c>
      <c r="K8" s="145"/>
    </row>
    <row r="9" spans="1:11" ht="13.7" customHeight="1">
      <c r="A9" s="11" t="s">
        <v>19</v>
      </c>
      <c r="B9" s="67">
        <f>'Strona 1'!C10-'Strona 2'!B12</f>
        <v>-7318356.5199999958</v>
      </c>
      <c r="C9" s="12">
        <v>0</v>
      </c>
      <c r="D9" s="71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42">
        <v>0</v>
      </c>
      <c r="K9" s="143"/>
    </row>
    <row r="10" spans="1:11" ht="13.7" customHeight="1">
      <c r="A10" s="11" t="s">
        <v>20</v>
      </c>
      <c r="B10" s="67">
        <f>'Strona 1'!C11-'Strona 2'!B13</f>
        <v>-4992436</v>
      </c>
      <c r="C10" s="65">
        <v>0</v>
      </c>
      <c r="D10" s="12">
        <v>6772436</v>
      </c>
      <c r="E10" s="12">
        <v>1493336</v>
      </c>
      <c r="F10" s="12">
        <v>1493336</v>
      </c>
      <c r="G10" s="12">
        <v>5279100</v>
      </c>
      <c r="H10" s="12">
        <v>3499100</v>
      </c>
      <c r="I10" s="12">
        <v>0</v>
      </c>
      <c r="J10" s="142">
        <v>0</v>
      </c>
      <c r="K10" s="143"/>
    </row>
    <row r="11" spans="1:11" ht="13.7" customHeight="1">
      <c r="A11" s="11" t="s">
        <v>21</v>
      </c>
      <c r="B11" s="67">
        <f>'Strona 1'!C12-'Strona 2'!B14</f>
        <v>1600000</v>
      </c>
      <c r="C11" s="65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42">
        <v>0</v>
      </c>
      <c r="K11" s="143"/>
    </row>
    <row r="12" spans="1:11" ht="13.7" customHeight="1">
      <c r="A12" s="11" t="s">
        <v>22</v>
      </c>
      <c r="B12" s="67">
        <f>'Strona 1'!C13-'Strona 2'!B15</f>
        <v>1650000</v>
      </c>
      <c r="C12" s="65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42">
        <v>0</v>
      </c>
      <c r="K12" s="143"/>
    </row>
    <row r="13" spans="1:11" ht="13.7" customHeight="1">
      <c r="A13" s="11" t="s">
        <v>23</v>
      </c>
      <c r="B13" s="82">
        <f>'Strona 1'!C14-'Strona 2'!B16</f>
        <v>1180000</v>
      </c>
      <c r="C13" s="65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42">
        <v>0</v>
      </c>
      <c r="K13" s="143"/>
    </row>
    <row r="14" spans="1:11" ht="13.7" customHeight="1">
      <c r="A14" s="11" t="s">
        <v>24</v>
      </c>
      <c r="B14" s="82">
        <f>'Strona 1'!C15-'Strona 2'!B17</f>
        <v>1500000</v>
      </c>
      <c r="C14" s="65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42">
        <v>0</v>
      </c>
      <c r="K14" s="143"/>
    </row>
    <row r="15" spans="1:11" ht="13.7" customHeight="1">
      <c r="A15" s="11" t="s">
        <v>25</v>
      </c>
      <c r="B15" s="82">
        <f>'Strona 1'!C16-'Strona 2'!B18</f>
        <v>1600000</v>
      </c>
      <c r="C15" s="65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42">
        <v>0</v>
      </c>
      <c r="K15" s="143"/>
    </row>
    <row r="16" spans="1:11" ht="13.7" customHeight="1">
      <c r="A16" s="11" t="s">
        <v>26</v>
      </c>
      <c r="B16" s="82">
        <f>'Strona 1'!C17-'Strona 2'!B19</f>
        <v>1700000</v>
      </c>
      <c r="C16" s="65">
        <f t="shared" si="0"/>
        <v>1700000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42">
        <v>0</v>
      </c>
      <c r="K16" s="143"/>
    </row>
    <row r="17" spans="1:11" ht="13.7" customHeight="1">
      <c r="A17" s="11" t="s">
        <v>27</v>
      </c>
      <c r="B17" s="82">
        <f>'Strona 1'!C18-'Strona 2'!B20</f>
        <v>1796975</v>
      </c>
      <c r="C17" s="65">
        <f t="shared" si="0"/>
        <v>1796975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42">
        <v>0</v>
      </c>
      <c r="K17" s="143"/>
    </row>
    <row r="18" spans="1:11" ht="13.7" customHeight="1">
      <c r="A18" s="11" t="s">
        <v>28</v>
      </c>
      <c r="B18" s="82">
        <f>'Strona 1'!C19-'Strona 2'!B21</f>
        <v>1220000</v>
      </c>
      <c r="C18" s="65">
        <f t="shared" si="0"/>
        <v>1220000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42">
        <v>0</v>
      </c>
      <c r="K18" s="143"/>
    </row>
    <row r="19" spans="1:11" ht="13.7" customHeight="1">
      <c r="A19" s="11" t="s">
        <v>29</v>
      </c>
      <c r="B19" s="82">
        <f>'Strona 1'!C20-'Strona 2'!B22</f>
        <v>1400000</v>
      </c>
      <c r="C19" s="65">
        <f t="shared" si="0"/>
        <v>1400000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42">
        <v>0</v>
      </c>
      <c r="K19" s="143"/>
    </row>
    <row r="20" spans="1:11" ht="13.7" customHeight="1">
      <c r="A20" s="11" t="s">
        <v>30</v>
      </c>
      <c r="B20" s="82">
        <f>'Strona 1'!C21-'Strona 2'!B23</f>
        <v>1590000</v>
      </c>
      <c r="C20" s="65">
        <f t="shared" si="0"/>
        <v>1590000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42">
        <v>0</v>
      </c>
      <c r="K20" s="143"/>
    </row>
    <row r="21" spans="1:11" ht="13.7" customHeight="1">
      <c r="A21" s="11" t="s">
        <v>31</v>
      </c>
      <c r="B21" s="82">
        <f>'Strona 1'!C22-'Strona 2'!B24</f>
        <v>1000000</v>
      </c>
      <c r="C21" s="65">
        <f t="shared" si="0"/>
        <v>1000000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42">
        <v>0</v>
      </c>
      <c r="K21" s="143"/>
    </row>
    <row r="22" spans="1:11" ht="13.7" customHeight="1">
      <c r="A22" s="11" t="s">
        <v>32</v>
      </c>
      <c r="B22" s="82">
        <f>'Strona 1'!C23-'Strona 2'!B25</f>
        <v>1000000</v>
      </c>
      <c r="C22" s="65">
        <f t="shared" si="0"/>
        <v>1000000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42">
        <v>0</v>
      </c>
      <c r="K22" s="143"/>
    </row>
    <row r="23" spans="1:11" ht="13.7" customHeight="1">
      <c r="A23" s="11" t="s">
        <v>33</v>
      </c>
      <c r="B23" s="82">
        <f>'Strona 1'!C24-'Strona 2'!B26</f>
        <v>1000000</v>
      </c>
      <c r="C23" s="65">
        <f t="shared" si="0"/>
        <v>1000000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42">
        <v>0</v>
      </c>
      <c r="K23" s="143"/>
    </row>
    <row r="24" spans="1:11" ht="13.7" customHeight="1">
      <c r="A24" s="89">
        <v>2037</v>
      </c>
      <c r="B24" s="90">
        <f>'Strona 1'!C25-'Strona 2'!B27</f>
        <v>952684.5</v>
      </c>
      <c r="C24" s="90">
        <f t="shared" si="0"/>
        <v>952684.5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140">
        <v>0</v>
      </c>
      <c r="K24" s="141"/>
    </row>
  </sheetData>
  <mergeCells count="27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 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topLeftCell="A3" zoomScale="60" zoomScaleNormal="100" workbookViewId="0">
      <selection activeCell="H17" sqref="H17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65" t="s">
        <v>129</v>
      </c>
      <c r="B3" s="161" t="s">
        <v>1</v>
      </c>
      <c r="C3" s="161"/>
      <c r="D3" s="161"/>
      <c r="E3" s="161"/>
      <c r="F3" s="124" t="s">
        <v>157</v>
      </c>
      <c r="G3" s="161" t="s">
        <v>1</v>
      </c>
      <c r="H3" s="161"/>
      <c r="I3" s="161"/>
      <c r="J3" s="161"/>
      <c r="K3" s="162"/>
    </row>
    <row r="4" spans="1:11" ht="26.25" customHeight="1">
      <c r="A4" s="166"/>
      <c r="B4" s="119" t="s">
        <v>155</v>
      </c>
      <c r="C4" s="18" t="s">
        <v>2</v>
      </c>
      <c r="D4" s="119" t="s">
        <v>156</v>
      </c>
      <c r="E4" s="18" t="s">
        <v>2</v>
      </c>
      <c r="F4" s="119"/>
      <c r="G4" s="119" t="s">
        <v>158</v>
      </c>
      <c r="H4" s="163" t="s">
        <v>2</v>
      </c>
      <c r="I4" s="163"/>
      <c r="J4" s="163"/>
      <c r="K4" s="164"/>
    </row>
    <row r="5" spans="1:11" ht="24" customHeight="1">
      <c r="A5" s="166"/>
      <c r="B5" s="119"/>
      <c r="C5" s="119" t="s">
        <v>153</v>
      </c>
      <c r="D5" s="119"/>
      <c r="E5" s="119" t="s">
        <v>153</v>
      </c>
      <c r="F5" s="119"/>
      <c r="G5" s="119"/>
      <c r="H5" s="119" t="s">
        <v>159</v>
      </c>
      <c r="I5" s="163" t="s">
        <v>2</v>
      </c>
      <c r="J5" s="163"/>
      <c r="K5" s="164"/>
    </row>
    <row r="6" spans="1:11" ht="109.5" customHeight="1">
      <c r="A6" s="166"/>
      <c r="B6" s="119"/>
      <c r="C6" s="119"/>
      <c r="D6" s="119"/>
      <c r="E6" s="119"/>
      <c r="F6" s="119"/>
      <c r="G6" s="119"/>
      <c r="H6" s="119"/>
      <c r="I6" s="5" t="s">
        <v>160</v>
      </c>
      <c r="J6" s="119" t="s">
        <v>161</v>
      </c>
      <c r="K6" s="152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59" t="s">
        <v>62</v>
      </c>
      <c r="K7" s="160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57">
        <v>0</v>
      </c>
      <c r="K8" s="158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1780000</v>
      </c>
      <c r="G9" s="76">
        <f t="shared" ref="G9:G22" si="0">F9</f>
        <v>1780000</v>
      </c>
      <c r="H9" s="21">
        <v>0</v>
      </c>
      <c r="I9" s="21">
        <v>0</v>
      </c>
      <c r="J9" s="157">
        <v>0</v>
      </c>
      <c r="K9" s="158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76">
        <f t="shared" si="0"/>
        <v>1600000</v>
      </c>
      <c r="H10" s="21">
        <v>0</v>
      </c>
      <c r="I10" s="21">
        <v>0</v>
      </c>
      <c r="J10" s="157">
        <v>0</v>
      </c>
      <c r="K10" s="158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76">
        <f t="shared" si="0"/>
        <v>1650000</v>
      </c>
      <c r="H11" s="21">
        <v>0</v>
      </c>
      <c r="I11" s="21">
        <v>0</v>
      </c>
      <c r="J11" s="157">
        <v>0</v>
      </c>
      <c r="K11" s="158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76">
        <f t="shared" si="0"/>
        <v>1180000</v>
      </c>
      <c r="H12" s="21">
        <v>0</v>
      </c>
      <c r="I12" s="21">
        <v>0</v>
      </c>
      <c r="J12" s="157">
        <v>0</v>
      </c>
      <c r="K12" s="158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76">
        <f t="shared" si="0"/>
        <v>1500000</v>
      </c>
      <c r="H13" s="21">
        <v>0</v>
      </c>
      <c r="I13" s="21">
        <v>0</v>
      </c>
      <c r="J13" s="157">
        <v>0</v>
      </c>
      <c r="K13" s="158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76">
        <f t="shared" si="0"/>
        <v>1600000</v>
      </c>
      <c r="H14" s="21">
        <v>0</v>
      </c>
      <c r="I14" s="21">
        <v>0</v>
      </c>
      <c r="J14" s="157">
        <v>0</v>
      </c>
      <c r="K14" s="158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1700000</v>
      </c>
      <c r="G15" s="76">
        <f t="shared" si="0"/>
        <v>1700000</v>
      </c>
      <c r="H15" s="21">
        <v>0</v>
      </c>
      <c r="I15" s="21">
        <v>0</v>
      </c>
      <c r="J15" s="157">
        <v>0</v>
      </c>
      <c r="K15" s="158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1796975</v>
      </c>
      <c r="G16" s="76">
        <f t="shared" si="0"/>
        <v>1796975</v>
      </c>
      <c r="H16" s="21">
        <v>0</v>
      </c>
      <c r="I16" s="21">
        <v>0</v>
      </c>
      <c r="J16" s="157">
        <v>0</v>
      </c>
      <c r="K16" s="158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1220000</v>
      </c>
      <c r="G17" s="76">
        <f t="shared" si="0"/>
        <v>1220000</v>
      </c>
      <c r="H17" s="21">
        <v>0</v>
      </c>
      <c r="I17" s="21">
        <v>0</v>
      </c>
      <c r="J17" s="157">
        <v>0</v>
      </c>
      <c r="K17" s="158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1400000</v>
      </c>
      <c r="G18" s="76">
        <f t="shared" si="0"/>
        <v>1400000</v>
      </c>
      <c r="H18" s="21">
        <v>0</v>
      </c>
      <c r="I18" s="21">
        <v>0</v>
      </c>
      <c r="J18" s="157">
        <v>0</v>
      </c>
      <c r="K18" s="158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1590000</v>
      </c>
      <c r="G19" s="76">
        <f t="shared" si="0"/>
        <v>1590000</v>
      </c>
      <c r="H19" s="21">
        <v>0</v>
      </c>
      <c r="I19" s="21">
        <v>0</v>
      </c>
      <c r="J19" s="157">
        <v>0</v>
      </c>
      <c r="K19" s="158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1000000</v>
      </c>
      <c r="G20" s="76">
        <f t="shared" si="0"/>
        <v>1000000</v>
      </c>
      <c r="H20" s="21">
        <v>0</v>
      </c>
      <c r="I20" s="21">
        <v>0</v>
      </c>
      <c r="J20" s="157">
        <v>0</v>
      </c>
      <c r="K20" s="158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1000000</v>
      </c>
      <c r="G21" s="76">
        <f t="shared" si="0"/>
        <v>1000000</v>
      </c>
      <c r="H21" s="21">
        <v>0</v>
      </c>
      <c r="I21" s="21">
        <v>0</v>
      </c>
      <c r="J21" s="157">
        <v>0</v>
      </c>
      <c r="K21" s="158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1000000</v>
      </c>
      <c r="G22" s="76">
        <f t="shared" si="0"/>
        <v>1000000</v>
      </c>
      <c r="H22" s="22">
        <v>0</v>
      </c>
      <c r="I22" s="22">
        <v>0</v>
      </c>
      <c r="J22" s="155">
        <v>0</v>
      </c>
      <c r="K22" s="156"/>
    </row>
    <row r="23" spans="1:11" ht="13.7" customHeight="1">
      <c r="A23" s="74">
        <v>2037</v>
      </c>
      <c r="B23" s="75">
        <v>0</v>
      </c>
      <c r="C23" s="75">
        <v>0</v>
      </c>
      <c r="D23" s="75">
        <v>0</v>
      </c>
      <c r="E23" s="75">
        <v>0</v>
      </c>
      <c r="F23" s="75">
        <v>952684.5</v>
      </c>
      <c r="G23" s="76">
        <v>952684.5</v>
      </c>
      <c r="H23" s="75">
        <v>0</v>
      </c>
      <c r="I23" s="75">
        <v>0</v>
      </c>
      <c r="J23" s="153">
        <v>0</v>
      </c>
      <c r="K23" s="154"/>
    </row>
  </sheetData>
  <mergeCells count="30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J11" sqref="J11:K11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71" t="s">
        <v>129</v>
      </c>
      <c r="B4" s="173" t="s">
        <v>63</v>
      </c>
      <c r="C4" s="173"/>
      <c r="D4" s="173"/>
      <c r="E4" s="173"/>
      <c r="F4" s="173"/>
      <c r="G4" s="124" t="s">
        <v>166</v>
      </c>
      <c r="H4" s="25" t="s">
        <v>2</v>
      </c>
      <c r="I4" s="174" t="s">
        <v>64</v>
      </c>
      <c r="J4" s="174"/>
      <c r="K4" s="175"/>
    </row>
    <row r="5" spans="1:11" ht="26.25" customHeight="1">
      <c r="A5" s="172"/>
      <c r="B5" s="176" t="s">
        <v>65</v>
      </c>
      <c r="C5" s="176"/>
      <c r="D5" s="176"/>
      <c r="E5" s="176"/>
      <c r="F5" s="119" t="s">
        <v>187</v>
      </c>
      <c r="G5" s="119"/>
      <c r="H5" s="119" t="s">
        <v>167</v>
      </c>
      <c r="I5" s="119" t="s">
        <v>168</v>
      </c>
      <c r="J5" s="178" t="s">
        <v>169</v>
      </c>
      <c r="K5" s="179"/>
    </row>
    <row r="6" spans="1:11" ht="24.75" customHeight="1">
      <c r="A6" s="172"/>
      <c r="B6" s="119" t="s">
        <v>162</v>
      </c>
      <c r="C6" s="177" t="s">
        <v>1</v>
      </c>
      <c r="D6" s="177"/>
      <c r="E6" s="177"/>
      <c r="F6" s="119"/>
      <c r="G6" s="119"/>
      <c r="H6" s="119"/>
      <c r="I6" s="119"/>
      <c r="J6" s="178"/>
      <c r="K6" s="179"/>
    </row>
    <row r="7" spans="1:11" ht="93.75" customHeight="1">
      <c r="A7" s="172"/>
      <c r="B7" s="119"/>
      <c r="C7" s="5" t="s">
        <v>163</v>
      </c>
      <c r="D7" s="5" t="s">
        <v>164</v>
      </c>
      <c r="E7" s="5" t="s">
        <v>165</v>
      </c>
      <c r="F7" s="119"/>
      <c r="G7" s="119"/>
      <c r="H7" s="119"/>
      <c r="I7" s="119"/>
      <c r="J7" s="178"/>
      <c r="K7" s="179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69" t="s">
        <v>74</v>
      </c>
      <c r="K8" s="170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70">
        <v>19476323.5</v>
      </c>
      <c r="H9" s="29">
        <v>0</v>
      </c>
      <c r="I9" s="68">
        <f>'Strona 1'!D10-'Strona 2'!C12</f>
        <v>203165.71000000089</v>
      </c>
      <c r="J9" s="167">
        <v>6532173.7300000004</v>
      </c>
      <c r="K9" s="168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70">
        <f>G9+'Strona 3'!E10-'Strona 4'!F9</f>
        <v>19189659.5</v>
      </c>
      <c r="H10" s="29">
        <v>0</v>
      </c>
      <c r="I10" s="68">
        <f>'Strona 1'!D11-'Strona 2'!C13</f>
        <v>53570</v>
      </c>
      <c r="J10" s="167">
        <v>5332670</v>
      </c>
      <c r="K10" s="168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70">
        <f>G10+'Strona 3'!D11-'Strona 4'!F10</f>
        <v>17589659.5</v>
      </c>
      <c r="H11" s="29">
        <v>0</v>
      </c>
      <c r="I11" s="68">
        <f>'Strona 1'!D12-'Strona 2'!C14</f>
        <v>2400000</v>
      </c>
      <c r="J11" s="167">
        <f t="shared" ref="J11:J24" si="0">I11</f>
        <v>2400000</v>
      </c>
      <c r="K11" s="168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70">
        <f>G11+'Strona 3'!D12-'Strona 4'!F11</f>
        <v>15939659.5</v>
      </c>
      <c r="H12" s="29">
        <v>0</v>
      </c>
      <c r="I12" s="68">
        <f>'Strona 1'!D13-'Strona 2'!C15</f>
        <v>3200000</v>
      </c>
      <c r="J12" s="167">
        <f t="shared" si="0"/>
        <v>3200000</v>
      </c>
      <c r="K12" s="168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70">
        <f>G12+'Strona 3'!D13-'Strona 4'!F12</f>
        <v>14759659.5</v>
      </c>
      <c r="H13" s="29">
        <v>0</v>
      </c>
      <c r="I13" s="68">
        <f>'Strona 1'!D14-'Strona 2'!C16</f>
        <v>3880000</v>
      </c>
      <c r="J13" s="167">
        <f t="shared" si="0"/>
        <v>3880000</v>
      </c>
      <c r="K13" s="168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70">
        <f>G13+'Strona 3'!D14-'Strona 4'!F13</f>
        <v>13259659.5</v>
      </c>
      <c r="H14" s="29">
        <v>0</v>
      </c>
      <c r="I14" s="68">
        <f>'Strona 1'!D15-'Strona 2'!C17</f>
        <v>4278000</v>
      </c>
      <c r="J14" s="167">
        <f t="shared" si="0"/>
        <v>4278000</v>
      </c>
      <c r="K14" s="168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70">
        <f>G14+'Strona 3'!D15-'Strona 4'!F14</f>
        <v>11659659.5</v>
      </c>
      <c r="H15" s="29">
        <v>0</v>
      </c>
      <c r="I15" s="83">
        <f>'Strona 1'!D16-'Strona 2'!C18</f>
        <v>4770000</v>
      </c>
      <c r="J15" s="167">
        <f t="shared" si="0"/>
        <v>4770000</v>
      </c>
      <c r="K15" s="168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70">
        <f>G15+'Strona 3'!D16-'Strona 4'!F15</f>
        <v>9959659.5</v>
      </c>
      <c r="H16" s="29">
        <v>0</v>
      </c>
      <c r="I16" s="83">
        <f>'Strona 1'!D17-'Strona 2'!C19</f>
        <v>4300000</v>
      </c>
      <c r="J16" s="167">
        <f t="shared" si="0"/>
        <v>4300000</v>
      </c>
      <c r="K16" s="168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70">
        <f>G16+'Strona 3'!D17-'Strona 4'!F16</f>
        <v>8162684.5</v>
      </c>
      <c r="H17" s="29">
        <v>0</v>
      </c>
      <c r="I17" s="83">
        <f>'Strona 1'!D18-'Strona 2'!C20</f>
        <v>4400000</v>
      </c>
      <c r="J17" s="167">
        <f t="shared" si="0"/>
        <v>4400000</v>
      </c>
      <c r="K17" s="168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70">
        <f>G17+'Strona 3'!D18-'Strona 4'!F17</f>
        <v>6942684.5</v>
      </c>
      <c r="H18" s="29">
        <v>0</v>
      </c>
      <c r="I18" s="83">
        <f>'Strona 1'!D19-'Strona 2'!C21</f>
        <v>4900000</v>
      </c>
      <c r="J18" s="167">
        <f t="shared" si="0"/>
        <v>4900000</v>
      </c>
      <c r="K18" s="168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70">
        <f>G18+'Strona 3'!D19-'Strona 4'!F18</f>
        <v>5542684.5</v>
      </c>
      <c r="H19" s="29">
        <v>0</v>
      </c>
      <c r="I19" s="83">
        <f>'Strona 1'!D20-'Strona 2'!C22</f>
        <v>2830000</v>
      </c>
      <c r="J19" s="167">
        <f t="shared" si="0"/>
        <v>2830000</v>
      </c>
      <c r="K19" s="168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70">
        <f>G19+'Strona 3'!D20-'Strona 4'!F19</f>
        <v>3952684.5</v>
      </c>
      <c r="H20" s="29">
        <v>0</v>
      </c>
      <c r="I20" s="83">
        <f>'Strona 1'!D21-'Strona 2'!C23</f>
        <v>3600000</v>
      </c>
      <c r="J20" s="167">
        <f t="shared" si="0"/>
        <v>3600000</v>
      </c>
      <c r="K20" s="168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70">
        <f>G20+'Strona 3'!D21-'Strona 4'!F20</f>
        <v>2952684.5</v>
      </c>
      <c r="H21" s="29">
        <v>0</v>
      </c>
      <c r="I21" s="83">
        <f>'Strona 1'!D22-'Strona 2'!C24</f>
        <v>3700000</v>
      </c>
      <c r="J21" s="167">
        <f t="shared" si="0"/>
        <v>3700000</v>
      </c>
      <c r="K21" s="168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70">
        <f>G21+'Strona 3'!D22-'Strona 4'!F21</f>
        <v>1952684.5</v>
      </c>
      <c r="H22" s="29">
        <v>0</v>
      </c>
      <c r="I22" s="83">
        <f>'Strona 1'!D23-'Strona 2'!C25</f>
        <v>3700000</v>
      </c>
      <c r="J22" s="167">
        <f t="shared" si="0"/>
        <v>3700000</v>
      </c>
      <c r="K22" s="168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70">
        <f>G22+'Strona 3'!D23-'Strona 4'!F22</f>
        <v>952684.5</v>
      </c>
      <c r="H23" s="29">
        <v>0</v>
      </c>
      <c r="I23" s="83">
        <f>'Strona 1'!D24-'Strona 2'!C26</f>
        <v>3300000</v>
      </c>
      <c r="J23" s="167">
        <f t="shared" si="0"/>
        <v>3300000</v>
      </c>
      <c r="K23" s="168"/>
    </row>
    <row r="24" spans="1:11" ht="13.7" customHeight="1">
      <c r="A24" s="72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73">
        <v>0</v>
      </c>
      <c r="G24" s="78">
        <v>0</v>
      </c>
      <c r="H24" s="73">
        <v>0</v>
      </c>
      <c r="I24" s="83">
        <f>'Strona 1'!D25-'Strona 2'!C27</f>
        <v>3300000</v>
      </c>
      <c r="J24" s="167">
        <f t="shared" si="0"/>
        <v>3300000</v>
      </c>
      <c r="K24" s="168"/>
    </row>
  </sheetData>
  <mergeCells count="28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60" zoomScaleNormal="100" workbookViewId="0">
      <selection activeCell="E28" sqref="E28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82" t="s">
        <v>129</v>
      </c>
      <c r="B2" s="180" t="s">
        <v>76</v>
      </c>
      <c r="C2" s="180"/>
      <c r="D2" s="180"/>
      <c r="E2" s="180"/>
      <c r="F2" s="180"/>
      <c r="G2" s="180"/>
      <c r="H2" s="181"/>
    </row>
    <row r="3" spans="1:8" ht="201" customHeight="1">
      <c r="A3" s="183"/>
      <c r="B3" s="44" t="s">
        <v>170</v>
      </c>
      <c r="C3" s="184" t="s">
        <v>171</v>
      </c>
      <c r="D3" s="184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85" t="s">
        <v>78</v>
      </c>
      <c r="D4" s="185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6.7699999999999996E-2</v>
      </c>
      <c r="C5" s="63">
        <v>3.0200000000000001E-2</v>
      </c>
      <c r="D5" s="63">
        <v>0.13189999999999999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8.5199999999999998E-2</v>
      </c>
      <c r="C6" s="63">
        <v>2.5600000000000001E-2</v>
      </c>
      <c r="D6" s="63">
        <v>9.4600000000000004E-2</v>
      </c>
      <c r="E6" s="63">
        <v>0.12809999999999999</v>
      </c>
      <c r="F6" s="63">
        <v>0.1739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7.3999999999999996E-2</v>
      </c>
      <c r="C7" s="63">
        <v>0.1003</v>
      </c>
      <c r="D7" s="63">
        <v>0.1168</v>
      </c>
      <c r="E7" s="63">
        <v>0.1094</v>
      </c>
      <c r="F7" s="63">
        <v>0.1552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7.17E-2</v>
      </c>
      <c r="C8" s="63">
        <v>0.121</v>
      </c>
      <c r="D8" s="39" t="s">
        <v>75</v>
      </c>
      <c r="E8" s="63">
        <v>0.1144</v>
      </c>
      <c r="F8" s="63">
        <v>0.1144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5.6300000000000003E-2</v>
      </c>
      <c r="C9" s="63">
        <v>0.1421</v>
      </c>
      <c r="D9" s="39" t="s">
        <v>75</v>
      </c>
      <c r="E9" s="63">
        <v>7.9299999999999995E-2</v>
      </c>
      <c r="F9" s="63">
        <v>9.8000000000000004E-2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6.2799999999999995E-2</v>
      </c>
      <c r="C10" s="63">
        <v>0.14699999999999999</v>
      </c>
      <c r="D10" s="39" t="s">
        <v>75</v>
      </c>
      <c r="E10" s="63">
        <v>8.1500000000000003E-2</v>
      </c>
      <c r="F10" s="63">
        <v>0.1002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6.4399999999999999E-2</v>
      </c>
      <c r="C11" s="63">
        <v>0.16039999999999999</v>
      </c>
      <c r="D11" s="39" t="s">
        <v>75</v>
      </c>
      <c r="E11" s="63">
        <v>8.3500000000000005E-2</v>
      </c>
      <c r="F11" s="63">
        <v>0.1022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6.6799999999999998E-2</v>
      </c>
      <c r="C12" s="63">
        <v>0.1457</v>
      </c>
      <c r="D12" s="39" t="s">
        <v>75</v>
      </c>
      <c r="E12" s="63">
        <v>0.1038</v>
      </c>
      <c r="F12" s="63">
        <v>0.1038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6.7799999999999999E-2</v>
      </c>
      <c r="C13" s="63">
        <v>0.1464</v>
      </c>
      <c r="D13" s="39" t="s">
        <v>75</v>
      </c>
      <c r="E13" s="63">
        <v>0.1203</v>
      </c>
      <c r="F13" s="63">
        <v>0.1203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4.8599999999999997E-2</v>
      </c>
      <c r="C14" s="63">
        <v>0.15920000000000001</v>
      </c>
      <c r="D14" s="39" t="s">
        <v>75</v>
      </c>
      <c r="E14" s="63">
        <v>0.1376</v>
      </c>
      <c r="F14" s="63">
        <v>0.1376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5.3499999999999999E-2</v>
      </c>
      <c r="C15" s="63">
        <v>9.7199999999999995E-2</v>
      </c>
      <c r="D15" s="39" t="s">
        <v>75</v>
      </c>
      <c r="E15" s="63">
        <v>0.14599999999999999</v>
      </c>
      <c r="F15" s="63">
        <v>0.14599999999999999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5.21E-2</v>
      </c>
      <c r="C16" s="63">
        <v>0.1076</v>
      </c>
      <c r="D16" s="39" t="s">
        <v>75</v>
      </c>
      <c r="E16" s="63">
        <v>0.1426</v>
      </c>
      <c r="F16" s="63">
        <v>0.1426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3.8300000000000001E-2</v>
      </c>
      <c r="C17" s="63">
        <v>0.1192</v>
      </c>
      <c r="D17" s="39" t="s">
        <v>75</v>
      </c>
      <c r="E17" s="63">
        <v>0.1376</v>
      </c>
      <c r="F17" s="63">
        <v>0.1376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3.7400000000000003E-2</v>
      </c>
      <c r="C18" s="63">
        <v>0.1183</v>
      </c>
      <c r="D18" s="39" t="s">
        <v>75</v>
      </c>
      <c r="E18" s="63">
        <v>0.13370000000000001</v>
      </c>
      <c r="F18" s="63">
        <v>0.13370000000000001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3.3599999999999998E-2</v>
      </c>
      <c r="C19" s="63">
        <v>9.8000000000000004E-2</v>
      </c>
      <c r="D19" s="39" t="s">
        <v>75</v>
      </c>
      <c r="E19" s="63">
        <v>0.12770000000000001</v>
      </c>
      <c r="F19" s="63">
        <v>0.12770000000000001</v>
      </c>
      <c r="G19" s="39" t="s">
        <v>83</v>
      </c>
      <c r="H19" s="40" t="s">
        <v>83</v>
      </c>
    </row>
    <row r="20" spans="1:8" ht="13.7" customHeight="1">
      <c r="A20" s="91">
        <v>2037</v>
      </c>
      <c r="B20" s="92">
        <v>3.3399999999999999E-2</v>
      </c>
      <c r="C20" s="93">
        <v>0.1045</v>
      </c>
      <c r="D20" s="94" t="s">
        <v>75</v>
      </c>
      <c r="E20" s="93">
        <v>0.1208</v>
      </c>
      <c r="F20" s="93">
        <v>0.1208</v>
      </c>
      <c r="G20" s="94" t="s">
        <v>83</v>
      </c>
      <c r="H20" s="95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H10" sqref="H10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7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92" t="s">
        <v>129</v>
      </c>
      <c r="B1" s="196" t="s">
        <v>84</v>
      </c>
      <c r="C1" s="196"/>
      <c r="D1" s="196"/>
      <c r="E1" s="196"/>
      <c r="F1" s="196"/>
      <c r="G1" s="196"/>
      <c r="H1" s="196"/>
      <c r="I1" s="196"/>
      <c r="J1" s="196"/>
      <c r="K1" s="197"/>
    </row>
    <row r="2" spans="1:11" ht="18" customHeight="1">
      <c r="A2" s="193"/>
      <c r="B2" s="194" t="s">
        <v>85</v>
      </c>
      <c r="C2" s="194" t="s">
        <v>2</v>
      </c>
      <c r="D2" s="194"/>
      <c r="E2" s="194" t="s">
        <v>86</v>
      </c>
      <c r="F2" s="194" t="s">
        <v>2</v>
      </c>
      <c r="G2" s="194"/>
      <c r="H2" s="194" t="s">
        <v>87</v>
      </c>
      <c r="I2" s="194" t="s">
        <v>2</v>
      </c>
      <c r="J2" s="194"/>
      <c r="K2" s="198"/>
    </row>
    <row r="3" spans="1:11" ht="18.75" customHeight="1">
      <c r="A3" s="193"/>
      <c r="B3" s="194"/>
      <c r="C3" s="195" t="s">
        <v>176</v>
      </c>
      <c r="D3" s="46" t="s">
        <v>2</v>
      </c>
      <c r="E3" s="194"/>
      <c r="F3" s="194" t="s">
        <v>88</v>
      </c>
      <c r="G3" s="46" t="s">
        <v>2</v>
      </c>
      <c r="H3" s="194"/>
      <c r="I3" s="195" t="s">
        <v>87</v>
      </c>
      <c r="J3" s="194" t="s">
        <v>2</v>
      </c>
      <c r="K3" s="198"/>
    </row>
    <row r="4" spans="1:11" ht="154.5" customHeight="1">
      <c r="A4" s="193"/>
      <c r="B4" s="194"/>
      <c r="C4" s="195"/>
      <c r="D4" s="46" t="s">
        <v>89</v>
      </c>
      <c r="E4" s="194"/>
      <c r="F4" s="194"/>
      <c r="G4" s="46" t="s">
        <v>89</v>
      </c>
      <c r="H4" s="194"/>
      <c r="I4" s="195"/>
      <c r="J4" s="194" t="s">
        <v>90</v>
      </c>
      <c r="K4" s="198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90" t="s">
        <v>99</v>
      </c>
      <c r="K5" s="191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3415750</v>
      </c>
      <c r="F6" s="50">
        <v>3415750</v>
      </c>
      <c r="G6" s="50">
        <v>3415750</v>
      </c>
      <c r="H6" s="50">
        <v>1731302.5</v>
      </c>
      <c r="I6" s="50">
        <v>1731302.5</v>
      </c>
      <c r="J6" s="188">
        <v>1715472.5</v>
      </c>
      <c r="K6" s="189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108315</v>
      </c>
      <c r="I7" s="50">
        <v>0</v>
      </c>
      <c r="J7" s="188">
        <v>0</v>
      </c>
      <c r="K7" s="189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88">
        <v>0</v>
      </c>
      <c r="K8" s="189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88">
        <v>0</v>
      </c>
      <c r="K9" s="189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8">
        <v>0</v>
      </c>
      <c r="K10" s="189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8">
        <v>0</v>
      </c>
      <c r="K11" s="189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88">
        <v>0</v>
      </c>
      <c r="K12" s="189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88">
        <v>0</v>
      </c>
      <c r="K13" s="189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88">
        <v>0</v>
      </c>
      <c r="K14" s="189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88">
        <v>0</v>
      </c>
      <c r="K15" s="189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88">
        <v>0</v>
      </c>
      <c r="K16" s="189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88">
        <v>0</v>
      </c>
      <c r="K17" s="189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8">
        <v>0</v>
      </c>
      <c r="K18" s="189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88">
        <v>0</v>
      </c>
      <c r="K19" s="189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88">
        <v>0</v>
      </c>
      <c r="K20" s="189"/>
    </row>
    <row r="21" spans="1:11" ht="13.7" customHeight="1">
      <c r="A21" s="96">
        <v>2037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186">
        <v>0</v>
      </c>
      <c r="K21" s="187"/>
    </row>
  </sheetData>
  <mergeCells count="30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E9" sqref="E9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6.6640625" customWidth="1"/>
    <col min="7" max="7" width="18.5" customWidth="1"/>
    <col min="8" max="8" width="18.1640625" customWidth="1"/>
    <col min="9" max="9" width="19" customWidth="1"/>
    <col min="10" max="10" width="7.1640625" customWidth="1"/>
    <col min="11" max="11" width="11.5" customWidth="1"/>
    <col min="12" max="12" width="18.83203125" customWidth="1"/>
    <col min="13" max="13" width="16.1640625" customWidth="1"/>
  </cols>
  <sheetData>
    <row r="1" spans="1:13" ht="20.25" customHeight="1">
      <c r="A1" s="203" t="s">
        <v>129</v>
      </c>
      <c r="B1" s="206" t="s">
        <v>0</v>
      </c>
      <c r="C1" s="206"/>
      <c r="D1" s="206"/>
      <c r="E1" s="206" t="s">
        <v>100</v>
      </c>
      <c r="F1" s="206"/>
      <c r="G1" s="206"/>
      <c r="H1" s="206"/>
      <c r="I1" s="206"/>
      <c r="J1" s="206"/>
      <c r="K1" s="206"/>
      <c r="L1" s="207"/>
    </row>
    <row r="2" spans="1:13" ht="18.75" customHeight="1">
      <c r="A2" s="204"/>
      <c r="B2" s="205" t="s">
        <v>101</v>
      </c>
      <c r="C2" s="205" t="s">
        <v>2</v>
      </c>
      <c r="D2" s="205"/>
      <c r="E2" s="205" t="s">
        <v>102</v>
      </c>
      <c r="F2" s="205" t="s">
        <v>1</v>
      </c>
      <c r="G2" s="205"/>
      <c r="H2" s="205" t="s">
        <v>103</v>
      </c>
      <c r="I2" s="205" t="s">
        <v>104</v>
      </c>
      <c r="J2" s="195" t="s">
        <v>186</v>
      </c>
      <c r="K2" s="195"/>
      <c r="L2" s="208" t="s">
        <v>105</v>
      </c>
    </row>
    <row r="3" spans="1:13" ht="24" customHeight="1">
      <c r="A3" s="204"/>
      <c r="B3" s="205"/>
      <c r="C3" s="205" t="s">
        <v>106</v>
      </c>
      <c r="D3" s="51" t="s">
        <v>2</v>
      </c>
      <c r="E3" s="205"/>
      <c r="F3" s="205" t="s">
        <v>107</v>
      </c>
      <c r="G3" s="205" t="s">
        <v>108</v>
      </c>
      <c r="H3" s="205"/>
      <c r="I3" s="205"/>
      <c r="J3" s="195"/>
      <c r="K3" s="195"/>
      <c r="L3" s="208"/>
    </row>
    <row r="4" spans="1:13" ht="156" customHeight="1">
      <c r="A4" s="204"/>
      <c r="B4" s="205"/>
      <c r="C4" s="205"/>
      <c r="D4" s="51" t="s">
        <v>90</v>
      </c>
      <c r="E4" s="205"/>
      <c r="F4" s="205"/>
      <c r="G4" s="205"/>
      <c r="H4" s="205"/>
      <c r="I4" s="205"/>
      <c r="J4" s="195"/>
      <c r="K4" s="195"/>
      <c r="L4" s="208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202" t="s">
        <v>117</v>
      </c>
      <c r="K5" s="202"/>
      <c r="L5" s="55" t="s">
        <v>118</v>
      </c>
    </row>
    <row r="6" spans="1:13" ht="13.7" customHeight="1">
      <c r="A6" s="52" t="s">
        <v>19</v>
      </c>
      <c r="B6" s="56">
        <v>3044989.2</v>
      </c>
      <c r="C6" s="56">
        <v>3044989.2</v>
      </c>
      <c r="D6" s="56">
        <v>2345450</v>
      </c>
      <c r="E6" s="84">
        <v>14326402.5</v>
      </c>
      <c r="F6" s="77">
        <v>1358512.5</v>
      </c>
      <c r="G6" s="56">
        <v>12967890</v>
      </c>
      <c r="H6" s="56">
        <v>0</v>
      </c>
      <c r="I6" s="56">
        <v>0</v>
      </c>
      <c r="J6" s="201">
        <v>0</v>
      </c>
      <c r="K6" s="201"/>
      <c r="L6" s="57">
        <v>0</v>
      </c>
    </row>
    <row r="7" spans="1:13" ht="13.7" customHeight="1">
      <c r="A7" s="52" t="s">
        <v>20</v>
      </c>
      <c r="B7" s="56">
        <v>225000</v>
      </c>
      <c r="C7" s="56">
        <v>225000</v>
      </c>
      <c r="D7" s="56">
        <v>0</v>
      </c>
      <c r="E7" s="84">
        <v>15594641</v>
      </c>
      <c r="F7" s="56">
        <v>882315</v>
      </c>
      <c r="G7" s="56">
        <v>14712326</v>
      </c>
      <c r="H7" s="56">
        <v>0</v>
      </c>
      <c r="I7" s="56">
        <v>0</v>
      </c>
      <c r="J7" s="201">
        <v>0</v>
      </c>
      <c r="K7" s="201"/>
      <c r="L7" s="57">
        <v>0</v>
      </c>
      <c r="M7" s="79"/>
    </row>
    <row r="8" spans="1:13" ht="13.7" customHeight="1">
      <c r="A8" s="52" t="s">
        <v>21</v>
      </c>
      <c r="B8" s="56">
        <v>0</v>
      </c>
      <c r="C8" s="56">
        <v>0</v>
      </c>
      <c r="D8" s="56">
        <v>0</v>
      </c>
      <c r="E8" s="69">
        <v>231000</v>
      </c>
      <c r="F8" s="56">
        <v>364000</v>
      </c>
      <c r="G8" s="56">
        <v>1964000</v>
      </c>
      <c r="H8" s="56">
        <v>0</v>
      </c>
      <c r="I8" s="56">
        <v>0</v>
      </c>
      <c r="J8" s="201">
        <v>0</v>
      </c>
      <c r="K8" s="201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604000</v>
      </c>
      <c r="F9" s="56">
        <v>304000</v>
      </c>
      <c r="G9" s="56">
        <v>300000</v>
      </c>
      <c r="H9" s="56">
        <v>0</v>
      </c>
      <c r="I9" s="56">
        <v>0</v>
      </c>
      <c r="J9" s="201">
        <v>0</v>
      </c>
      <c r="K9" s="201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201">
        <v>0</v>
      </c>
      <c r="K10" s="201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201">
        <v>0</v>
      </c>
      <c r="K11" s="201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201">
        <v>0</v>
      </c>
      <c r="K12" s="201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201">
        <v>0</v>
      </c>
      <c r="K13" s="201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201">
        <v>0</v>
      </c>
      <c r="K14" s="201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201">
        <v>0</v>
      </c>
      <c r="K15" s="201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201">
        <v>0</v>
      </c>
      <c r="K16" s="201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201">
        <v>0</v>
      </c>
      <c r="K17" s="201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201">
        <v>0</v>
      </c>
      <c r="K18" s="201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201">
        <v>0</v>
      </c>
      <c r="K19" s="201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201">
        <v>0</v>
      </c>
      <c r="K20" s="201"/>
      <c r="L20" s="57">
        <v>0</v>
      </c>
    </row>
    <row r="21" spans="1:12" ht="13.7" customHeight="1">
      <c r="A21" s="98">
        <v>2037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199">
        <v>0</v>
      </c>
      <c r="K21" s="200"/>
      <c r="L21" s="100">
        <v>0</v>
      </c>
    </row>
  </sheetData>
  <mergeCells count="31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1" orientation="landscape" r:id="rId1"/>
  <headerFooter>
    <oddFooter>&amp;CStrona 8&amp;RPrzewodniczący Rady Gminy 
  Wiesław Szarek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20" t="s">
        <v>129</v>
      </c>
      <c r="B2" s="217" t="s">
        <v>100</v>
      </c>
      <c r="C2" s="217"/>
      <c r="D2" s="217"/>
      <c r="E2" s="217"/>
      <c r="F2" s="217"/>
      <c r="G2" s="217"/>
      <c r="H2" s="217"/>
      <c r="I2" s="217"/>
      <c r="J2" s="217"/>
      <c r="K2" s="218"/>
    </row>
    <row r="3" spans="1:11" ht="18" customHeight="1">
      <c r="A3" s="221"/>
      <c r="B3" s="119" t="s">
        <v>177</v>
      </c>
      <c r="C3" s="119" t="s">
        <v>178</v>
      </c>
      <c r="D3" s="219" t="s">
        <v>2</v>
      </c>
      <c r="E3" s="219"/>
      <c r="F3" s="219"/>
      <c r="G3" s="219"/>
      <c r="H3" s="219"/>
      <c r="I3" s="119" t="s">
        <v>184</v>
      </c>
      <c r="J3" s="219" t="s">
        <v>119</v>
      </c>
      <c r="K3" s="222"/>
    </row>
    <row r="4" spans="1:11" ht="21" customHeight="1">
      <c r="A4" s="221"/>
      <c r="B4" s="119"/>
      <c r="C4" s="119"/>
      <c r="D4" s="119" t="s">
        <v>179</v>
      </c>
      <c r="E4" s="119" t="s">
        <v>180</v>
      </c>
      <c r="F4" s="219" t="s">
        <v>2</v>
      </c>
      <c r="G4" s="219"/>
      <c r="H4" s="119" t="s">
        <v>183</v>
      </c>
      <c r="I4" s="119"/>
      <c r="J4" s="219"/>
      <c r="K4" s="222"/>
    </row>
    <row r="5" spans="1:11" ht="21" customHeight="1">
      <c r="A5" s="221"/>
      <c r="B5" s="119"/>
      <c r="C5" s="119"/>
      <c r="D5" s="119"/>
      <c r="E5" s="119"/>
      <c r="F5" s="119" t="s">
        <v>181</v>
      </c>
      <c r="G5" s="58" t="s">
        <v>2</v>
      </c>
      <c r="H5" s="119"/>
      <c r="I5" s="119"/>
      <c r="J5" s="219"/>
      <c r="K5" s="222"/>
    </row>
    <row r="6" spans="1:11" ht="130.5" customHeight="1">
      <c r="A6" s="221"/>
      <c r="B6" s="119"/>
      <c r="C6" s="119"/>
      <c r="D6" s="119"/>
      <c r="E6" s="119"/>
      <c r="F6" s="119"/>
      <c r="G6" s="5" t="s">
        <v>182</v>
      </c>
      <c r="H6" s="119"/>
      <c r="I6" s="119"/>
      <c r="J6" s="219"/>
      <c r="K6" s="222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15" t="s">
        <v>128</v>
      </c>
      <c r="K7" s="216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13" t="s">
        <v>75</v>
      </c>
      <c r="K8" s="214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13" t="s">
        <v>75</v>
      </c>
      <c r="K9" s="214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13" t="s">
        <v>75</v>
      </c>
      <c r="K10" s="214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13" t="s">
        <v>75</v>
      </c>
      <c r="K11" s="214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13" t="s">
        <v>75</v>
      </c>
      <c r="K12" s="214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13" t="s">
        <v>75</v>
      </c>
      <c r="K13" s="214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13" t="s">
        <v>75</v>
      </c>
      <c r="K14" s="214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13" t="s">
        <v>75</v>
      </c>
      <c r="K15" s="214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13" t="s">
        <v>75</v>
      </c>
      <c r="K16" s="214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13" t="s">
        <v>75</v>
      </c>
      <c r="K17" s="214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13" t="s">
        <v>75</v>
      </c>
      <c r="K18" s="214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13" t="s">
        <v>75</v>
      </c>
      <c r="K19" s="214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13" t="s">
        <v>75</v>
      </c>
      <c r="K20" s="214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13" t="s">
        <v>75</v>
      </c>
      <c r="K21" s="214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11" t="s">
        <v>75</v>
      </c>
      <c r="K22" s="212"/>
    </row>
    <row r="23" spans="1:11" ht="13.7" customHeight="1">
      <c r="A23" s="101">
        <v>2037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209" t="s">
        <v>75</v>
      </c>
      <c r="K23" s="210"/>
    </row>
  </sheetData>
  <mergeCells count="29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2022-04-26T10:47:21Z</cp:lastPrinted>
  <dcterms:created xsi:type="dcterms:W3CDTF">2009-06-17T07:33:19Z</dcterms:created>
  <dcterms:modified xsi:type="dcterms:W3CDTF">2022-04-26T10:49:17Z</dcterms:modified>
</cp:coreProperties>
</file>