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0" windowWidth="15390" windowHeight="6945" activeTab="0"/>
  </bookViews>
  <sheets>
    <sheet name="Wersja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<sst xmlns="http://schemas.openxmlformats.org/spreadsheetml/2006/main" count="411" uniqueCount="148">
  <si>
    <t xml:space="preserve"> </t>
  </si>
  <si>
    <t>L. p.</t>
  </si>
  <si>
    <t>Dział</t>
  </si>
  <si>
    <t>Rozdział</t>
  </si>
  <si>
    <t>PLANOWANE NAKŁADY</t>
  </si>
  <si>
    <t xml:space="preserve">Jednostka organizacyjna realizująca zadanie lub koordynująca program                                 </t>
  </si>
  <si>
    <t>UWAGI</t>
  </si>
  <si>
    <t xml:space="preserve">            w tym źródła finansowania</t>
  </si>
  <si>
    <t>Dochody własne j.s.t.</t>
  </si>
  <si>
    <t>Kredyty i pożyczki</t>
  </si>
  <si>
    <t>Środki pochodzące z innych źródeł</t>
  </si>
  <si>
    <t>10</t>
  </si>
  <si>
    <t>14</t>
  </si>
  <si>
    <t>010</t>
  </si>
  <si>
    <t>01010</t>
  </si>
  <si>
    <t>A</t>
  </si>
  <si>
    <t>Urząd Gminy Mrągowo</t>
  </si>
  <si>
    <t>B</t>
  </si>
  <si>
    <t>C</t>
  </si>
  <si>
    <t>ŚW</t>
  </si>
  <si>
    <t>ROLNICTWO I ŁOWIECTWO</t>
  </si>
  <si>
    <t>700</t>
  </si>
  <si>
    <t>70005</t>
  </si>
  <si>
    <t>Wykupy nieruchomości</t>
  </si>
  <si>
    <t>GOSPODARKA MIESZKANIOWA</t>
  </si>
  <si>
    <t>900</t>
  </si>
  <si>
    <t>GOSPODARKA KOMUNALNA I OCHRONA ŚRODOWISKA</t>
  </si>
  <si>
    <t>OGÓŁEM:</t>
  </si>
  <si>
    <t>* Żródła finansowania:</t>
  </si>
  <si>
    <t>A. Dotacje i środki z budżetu państwa (np. od wojewody, MEN, UKFiS, .....)</t>
  </si>
  <si>
    <t>B. Środki i dotacje otrzymane od innych j.s.t. oraz innych jednostek zaliczanych do sektora finansów publicznych</t>
  </si>
  <si>
    <t xml:space="preserve">                                                                                                                                                  </t>
  </si>
  <si>
    <t>Sporządziła:</t>
  </si>
  <si>
    <t>kier.ref.IPP Beata Mularczyk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</si>
  <si>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</si>
  <si>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</t>
  </si>
  <si>
    <t xml:space="preserve">                                                      </t>
  </si>
  <si>
    <t xml:space="preserve">                                              </t>
  </si>
  <si>
    <t>Wójt Gminy Mrągowo</t>
  </si>
  <si>
    <t>2.</t>
  </si>
  <si>
    <t>3.</t>
  </si>
  <si>
    <t>6.</t>
  </si>
  <si>
    <t>8.</t>
  </si>
  <si>
    <t>9.</t>
  </si>
  <si>
    <t>10.</t>
  </si>
  <si>
    <t>12.</t>
  </si>
  <si>
    <t>17.</t>
  </si>
  <si>
    <t>921</t>
  </si>
  <si>
    <t>92109</t>
  </si>
  <si>
    <t>KULTURA I OCHRONA DZIEDZICTWA NARODOWEGO</t>
  </si>
  <si>
    <t>Środki wymienione w art. 5 ust.1 pkt 2 i 3 u.f.p.</t>
  </si>
  <si>
    <t>13.</t>
  </si>
  <si>
    <t>5.</t>
  </si>
  <si>
    <t>600</t>
  </si>
  <si>
    <t>60016</t>
  </si>
  <si>
    <t>18.</t>
  </si>
  <si>
    <t>801</t>
  </si>
  <si>
    <t>80101</t>
  </si>
  <si>
    <t>OŚWIATA I WYCHOWANIE</t>
  </si>
  <si>
    <t>90015</t>
  </si>
  <si>
    <t>TRANSPORT I ŁĄCZNOŚĆ</t>
  </si>
  <si>
    <t>90095</t>
  </si>
  <si>
    <t>Budowa "Mazurska pętla rowerowa"</t>
  </si>
  <si>
    <t>1.</t>
  </si>
  <si>
    <t>4.</t>
  </si>
  <si>
    <t>20.</t>
  </si>
  <si>
    <t>Kanalizacja Czerwonki</t>
  </si>
  <si>
    <t>Oświetlenie Młynowo - Etap II</t>
  </si>
  <si>
    <t>23.</t>
  </si>
  <si>
    <t>24.</t>
  </si>
  <si>
    <t>27.</t>
  </si>
  <si>
    <t>30.</t>
  </si>
  <si>
    <t>34.</t>
  </si>
  <si>
    <t>Oświetlenie Polska Wieś</t>
  </si>
  <si>
    <t>Kanalizacja Bagienice Małe-Etap II</t>
  </si>
  <si>
    <t>Kanalizacja Młynowo</t>
  </si>
  <si>
    <t>Wodociąg Lasowiec</t>
  </si>
  <si>
    <t>Zakup pomp wodociagowych</t>
  </si>
  <si>
    <t>Zakup pomp kanalizacyjnych</t>
  </si>
  <si>
    <t>§</t>
  </si>
  <si>
    <t>606</t>
  </si>
  <si>
    <t>605</t>
  </si>
  <si>
    <t>19.</t>
  </si>
  <si>
    <t>26.</t>
  </si>
  <si>
    <t>14.</t>
  </si>
  <si>
    <t>Kanalizacja Rydwągi - Etap II</t>
  </si>
  <si>
    <t>Wodociąg Popowo Salęckie-Szestno-Wyszembork-Boże</t>
  </si>
  <si>
    <t>Załącznik  Nr 3</t>
  </si>
  <si>
    <t>Przebudowa świetlicy w Użrankach</t>
  </si>
  <si>
    <t>Budowa przejazdu kolejowego w Marcinkowie</t>
  </si>
  <si>
    <t>22.</t>
  </si>
  <si>
    <t>29.</t>
  </si>
  <si>
    <t>Oświetlenie Marcinkowo</t>
  </si>
  <si>
    <t>FS Użranki - 10.000,00 zł</t>
  </si>
  <si>
    <t>15.</t>
  </si>
  <si>
    <t>7.</t>
  </si>
  <si>
    <t>11.</t>
  </si>
  <si>
    <t>Budowa hali sportowej w Szestnie</t>
  </si>
  <si>
    <t>Zadania inwestycyjne (roczne i wieloletnie) wprowadzone do realizacji w 2020 r.</t>
  </si>
  <si>
    <t>Nazwa zadania inwestycyjnego realizowanego w 2020 roku</t>
  </si>
  <si>
    <t>Wodociąg Śniadowo-Pełkowo</t>
  </si>
  <si>
    <t>Wodociąg Probark Nowy</t>
  </si>
  <si>
    <t>Wodociag i kanalizacja Nikutowo</t>
  </si>
  <si>
    <t>Wodociąg-kanalizacja Marcinkowo</t>
  </si>
  <si>
    <t>Przebudowa drogi gminnej Muntowo-Czerwonki - Etap II</t>
  </si>
  <si>
    <t>Przebudowa drogi Polska Wieś</t>
  </si>
  <si>
    <t>750</t>
  </si>
  <si>
    <t>75023</t>
  </si>
  <si>
    <t>Modernizacja pomieszczeń Urzędu Gminy</t>
  </si>
  <si>
    <t>Oświetlenie drogi na cmentarz w Kosewie</t>
  </si>
  <si>
    <t>FS Kosewo- 20.000 zł, FS Probark - 5.000 zł</t>
  </si>
  <si>
    <t>Budowa ogólnodostępnego pomostu rekreacyjnego w miejscowości Ruska Wieś</t>
  </si>
  <si>
    <t>Budowa ogólnodostępnego pomostu rekreacyjnego w miejscowości Mierzejewo</t>
  </si>
  <si>
    <t>Remont zagospodarowanie terenu Krzyża przydrożnego w Zalcu</t>
  </si>
  <si>
    <t>Zagospodarowanie terenu w Grabowie - aktywna wieś</t>
  </si>
  <si>
    <t>FS Grabowo - 5.000 zł</t>
  </si>
  <si>
    <t>Zagospodarowanie terenu w Użranki - aktywna wieś</t>
  </si>
  <si>
    <t>FS Użranki - 5.000 zł</t>
  </si>
  <si>
    <t>60095</t>
  </si>
  <si>
    <t>FS Wierzbowo - 5.500 zł</t>
  </si>
  <si>
    <t>Budowa przystanku w Wierzbowie - aktywna wieś</t>
  </si>
  <si>
    <t>Rok budżetowy 2020 (8+9+10+11)</t>
  </si>
  <si>
    <t>FS Zalec - 3.000 zł</t>
  </si>
  <si>
    <t>FS Ruska Wieś - 10.000 zł</t>
  </si>
  <si>
    <t>ADMINISTRACJA PUBLICZNA</t>
  </si>
  <si>
    <t>Planowane wydatki na inwestycje wieloletnie wprowadzone do realizacji w 2021 r i latach następnych</t>
  </si>
  <si>
    <t>21.</t>
  </si>
  <si>
    <t>Budowa przystanku w Marcinkowie</t>
  </si>
  <si>
    <t>FS Marcinkowo - 1.500 zł</t>
  </si>
  <si>
    <t>Przebudowa budynku byłej szkoły w Grabowie - na mieszkania komunalne</t>
  </si>
  <si>
    <t>28.</t>
  </si>
  <si>
    <t>31.</t>
  </si>
  <si>
    <t>32.</t>
  </si>
  <si>
    <t>33.</t>
  </si>
  <si>
    <t>35.</t>
  </si>
  <si>
    <t>Budowa kanalizacji Bagienice-Bagienice Nowe</t>
  </si>
  <si>
    <t>Oświetlenie Probark</t>
  </si>
  <si>
    <t>25.</t>
  </si>
  <si>
    <t>754</t>
  </si>
  <si>
    <t>75412</t>
  </si>
  <si>
    <t>Modernizacja Remizy OSP Użranki</t>
  </si>
  <si>
    <t>Zastosowanie odnawialnych źródeł energii w objektach użyteczności publicznej w Gminie Mrągowo</t>
  </si>
  <si>
    <t>BEZPIECZEŃSTWO PUBLICZNE I OCHRONA PRZECIWPOŻAROWA</t>
  </si>
  <si>
    <t>w sprawie: zmiany budżetu Gminy na 2020 r.</t>
  </si>
  <si>
    <t>36.</t>
  </si>
  <si>
    <t xml:space="preserve">  Piotr Piercewicz</t>
  </si>
  <si>
    <t>do Zarządzenia nr 208/20 Wójta Gminy Mrągowo</t>
  </si>
  <si>
    <t>z dnia 02 kwietnia 2020 r.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</si>
</sst>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28"/>
      <name val="Arial CE"/>
      <family val="2"/>
    </font>
    <font>
      <sz val="2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24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20" borderId="10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right"/>
    </xf>
    <xf numFmtId="1" fontId="28" fillId="24" borderId="11" xfId="0" applyNumberFormat="1" applyFont="1" applyFill="1" applyBorder="1" applyAlignment="1">
      <alignment horizontal="center"/>
    </xf>
    <xf numFmtId="1" fontId="28" fillId="24" borderId="12" xfId="0" applyNumberFormat="1" applyFont="1" applyFill="1" applyBorder="1" applyAlignment="1">
      <alignment horizontal="center"/>
    </xf>
    <xf numFmtId="1" fontId="28" fillId="24" borderId="13" xfId="0" applyNumberFormat="1" applyFont="1" applyFill="1" applyBorder="1" applyAlignment="1">
      <alignment horizontal="center"/>
    </xf>
    <xf numFmtId="49" fontId="28" fillId="24" borderId="12" xfId="0" applyNumberFormat="1" applyFont="1" applyFill="1" applyBorder="1" applyAlignment="1">
      <alignment horizontal="center"/>
    </xf>
    <xf numFmtId="49" fontId="28" fillId="24" borderId="14" xfId="0" applyNumberFormat="1" applyFont="1" applyFill="1" applyBorder="1" applyAlignment="1">
      <alignment horizontal="center"/>
    </xf>
    <xf numFmtId="1" fontId="29" fillId="6" borderId="15" xfId="0" applyNumberFormat="1" applyFont="1" applyFill="1" applyBorder="1" applyAlignment="1">
      <alignment vertical="center"/>
    </xf>
    <xf numFmtId="49" fontId="29" fillId="6" borderId="16" xfId="0" applyNumberFormat="1" applyFont="1" applyFill="1" applyBorder="1" applyAlignment="1">
      <alignment horizontal="center" vertical="center"/>
    </xf>
    <xf numFmtId="49" fontId="29" fillId="6" borderId="16" xfId="0" applyNumberFormat="1" applyFont="1" applyFill="1" applyBorder="1" applyAlignment="1">
      <alignment horizontal="left" vertical="center" wrapText="1"/>
    </xf>
    <xf numFmtId="1" fontId="29" fillId="6" borderId="17" xfId="0" applyNumberFormat="1" applyFont="1" applyFill="1" applyBorder="1" applyAlignment="1">
      <alignment vertical="center"/>
    </xf>
    <xf numFmtId="49" fontId="29" fillId="6" borderId="18" xfId="0" applyNumberFormat="1" applyFont="1" applyFill="1" applyBorder="1" applyAlignment="1">
      <alignment horizontal="center" vertical="center"/>
    </xf>
    <xf numFmtId="49" fontId="29" fillId="6" borderId="18" xfId="0" applyNumberFormat="1" applyFont="1" applyFill="1" applyBorder="1" applyAlignment="1">
      <alignment horizontal="left" vertical="center" wrapText="1"/>
    </xf>
    <xf numFmtId="1" fontId="29" fillId="6" borderId="15" xfId="0" applyNumberFormat="1" applyFont="1" applyFill="1" applyBorder="1" applyAlignment="1">
      <alignment horizontal="center" vertical="center"/>
    </xf>
    <xf numFmtId="1" fontId="29" fillId="6" borderId="17" xfId="0" applyNumberFormat="1" applyFont="1" applyFill="1" applyBorder="1" applyAlignment="1">
      <alignment horizontal="center" vertical="center"/>
    </xf>
    <xf numFmtId="3" fontId="0" fillId="24" borderId="0" xfId="0" applyNumberFormat="1" applyFont="1" applyFill="1" applyBorder="1" applyAlignment="1">
      <alignment horizontal="right" vertical="center" wrapText="1"/>
    </xf>
    <xf numFmtId="3" fontId="26" fillId="24" borderId="0" xfId="0" applyNumberFormat="1" applyFont="1" applyFill="1" applyBorder="1" applyAlignment="1">
      <alignment horizontal="right" vertical="center" wrapText="1"/>
    </xf>
    <xf numFmtId="0" fontId="26" fillId="24" borderId="0" xfId="0" applyFont="1" applyFill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49" fontId="29" fillId="6" borderId="19" xfId="0" applyNumberFormat="1" applyFont="1" applyFill="1" applyBorder="1" applyAlignment="1">
      <alignment horizontal="center" vertical="center"/>
    </xf>
    <xf numFmtId="1" fontId="29" fillId="6" borderId="20" xfId="0" applyNumberFormat="1" applyFont="1" applyFill="1" applyBorder="1" applyAlignment="1">
      <alignment vertical="center"/>
    </xf>
    <xf numFmtId="3" fontId="30" fillId="25" borderId="0" xfId="0" applyNumberFormat="1" applyFont="1" applyFill="1" applyAlignment="1">
      <alignment/>
    </xf>
    <xf numFmtId="1" fontId="28" fillId="24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2" fontId="29" fillId="6" borderId="16" xfId="0" applyNumberFormat="1" applyFont="1" applyFill="1" applyBorder="1" applyAlignment="1">
      <alignment horizontal="center" vertical="center" wrapText="1"/>
    </xf>
    <xf numFmtId="2" fontId="27" fillId="6" borderId="22" xfId="0" applyNumberFormat="1" applyFont="1" applyFill="1" applyBorder="1" applyAlignment="1">
      <alignment horizontal="center" vertical="center" wrapText="1"/>
    </xf>
    <xf numFmtId="2" fontId="29" fillId="6" borderId="18" xfId="0" applyNumberFormat="1" applyFont="1" applyFill="1" applyBorder="1" applyAlignment="1">
      <alignment horizontal="center" vertical="center" wrapText="1"/>
    </xf>
    <xf numFmtId="2" fontId="27" fillId="6" borderId="23" xfId="0" applyNumberFormat="1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center" vertical="center" wrapText="1"/>
    </xf>
    <xf numFmtId="2" fontId="24" fillId="26" borderId="14" xfId="0" applyNumberFormat="1" applyFont="1" applyFill="1" applyBorder="1" applyAlignment="1">
      <alignment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vertical="center" wrapText="1"/>
    </xf>
    <xf numFmtId="4" fontId="29" fillId="6" borderId="16" xfId="0" applyNumberFormat="1" applyFont="1" applyFill="1" applyBorder="1" applyAlignment="1">
      <alignment horizontal="right" vertical="center" wrapText="1"/>
    </xf>
    <xf numFmtId="4" fontId="29" fillId="6" borderId="16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vertical="center" wrapText="1"/>
    </xf>
    <xf numFmtId="4" fontId="29" fillId="6" borderId="18" xfId="0" applyNumberFormat="1" applyFont="1" applyFill="1" applyBorder="1" applyAlignment="1">
      <alignment horizontal="right" vertical="center" wrapText="1"/>
    </xf>
    <xf numFmtId="4" fontId="29" fillId="6" borderId="18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vertical="center" wrapText="1"/>
    </xf>
    <xf numFmtId="4" fontId="29" fillId="6" borderId="21" xfId="0" applyNumberFormat="1" applyFont="1" applyFill="1" applyBorder="1" applyAlignment="1">
      <alignment horizontal="right" vertical="center" wrapText="1"/>
    </xf>
    <xf numFmtId="4" fontId="29" fillId="6" borderId="21" xfId="0" applyNumberFormat="1" applyFont="1" applyFill="1" applyBorder="1" applyAlignment="1">
      <alignment horizontal="center" vertical="center" wrapText="1"/>
    </xf>
    <xf numFmtId="4" fontId="26" fillId="26" borderId="12" xfId="0" applyNumberFormat="1" applyFont="1" applyFill="1" applyBorder="1" applyAlignment="1">
      <alignment vertical="center"/>
    </xf>
    <xf numFmtId="4" fontId="0" fillId="25" borderId="26" xfId="0" applyNumberFormat="1" applyFont="1" applyFill="1" applyBorder="1" applyAlignment="1">
      <alignment horizontal="right" vertical="center" wrapText="1"/>
    </xf>
    <xf numFmtId="4" fontId="0" fillId="27" borderId="32" xfId="0" applyNumberFormat="1" applyFont="1" applyFill="1" applyBorder="1" applyAlignment="1">
      <alignment horizontal="right" vertical="center" wrapText="1"/>
    </xf>
    <xf numFmtId="4" fontId="0" fillId="27" borderId="24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25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4" fontId="0" fillId="24" borderId="28" xfId="0" applyNumberFormat="1" applyFont="1" applyFill="1" applyBorder="1" applyAlignment="1">
      <alignment horizontal="right" vertical="center" wrapText="1"/>
    </xf>
    <xf numFmtId="4" fontId="0" fillId="28" borderId="25" xfId="0" applyNumberFormat="1" applyFont="1" applyFill="1" applyBorder="1" applyAlignment="1">
      <alignment horizontal="right" vertical="center" wrapText="1"/>
    </xf>
    <xf numFmtId="4" fontId="0" fillId="0" borderId="29" xfId="0" applyNumberFormat="1" applyFont="1" applyBorder="1" applyAlignment="1">
      <alignment horizontal="right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25" fillId="0" borderId="36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right" vertical="center" wrapText="1"/>
    </xf>
    <xf numFmtId="4" fontId="0" fillId="0" borderId="32" xfId="0" applyNumberFormat="1" applyFont="1" applyBorder="1" applyAlignment="1">
      <alignment horizontal="right" vertical="center" wrapText="1"/>
    </xf>
    <xf numFmtId="2" fontId="25" fillId="0" borderId="37" xfId="0" applyNumberFormat="1" applyFont="1" applyBorder="1" applyAlignment="1">
      <alignment horizontal="center" vertical="center" wrapText="1"/>
    </xf>
    <xf numFmtId="1" fontId="0" fillId="0" borderId="38" xfId="0" applyNumberForma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" fontId="0" fillId="24" borderId="26" xfId="0" applyNumberFormat="1" applyFont="1" applyFill="1" applyBorder="1" applyAlignment="1">
      <alignment horizontal="right" vertical="center" wrapText="1"/>
    </xf>
    <xf numFmtId="4" fontId="0" fillId="24" borderId="32" xfId="0" applyNumberFormat="1" applyFont="1" applyFill="1" applyBorder="1" applyAlignment="1">
      <alignment horizontal="right" vertical="center" wrapText="1"/>
    </xf>
    <xf numFmtId="4" fontId="0" fillId="28" borderId="31" xfId="0" applyNumberFormat="1" applyFont="1" applyFill="1" applyBorder="1" applyAlignment="1">
      <alignment horizontal="right" vertical="center" wrapText="1"/>
    </xf>
    <xf numFmtId="4" fontId="0" fillId="28" borderId="29" xfId="0" applyNumberFormat="1" applyFont="1" applyFill="1" applyBorder="1" applyAlignment="1">
      <alignment horizontal="right" vertical="center" wrapText="1"/>
    </xf>
    <xf numFmtId="49" fontId="0" fillId="27" borderId="24" xfId="0" applyNumberFormat="1" applyFill="1" applyBorder="1" applyAlignment="1">
      <alignment horizontal="left" vertical="center" wrapText="1"/>
    </xf>
    <xf numFmtId="49" fontId="0" fillId="27" borderId="25" xfId="0" applyNumberFormat="1" applyFill="1" applyBorder="1" applyAlignment="1">
      <alignment horizontal="left" vertical="center" wrapText="1"/>
    </xf>
    <xf numFmtId="49" fontId="0" fillId="27" borderId="26" xfId="0" applyNumberFormat="1" applyFill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 vertical="center" wrapText="1"/>
    </xf>
    <xf numFmtId="4" fontId="0" fillId="27" borderId="31" xfId="0" applyNumberFormat="1" applyFont="1" applyFill="1" applyBorder="1" applyAlignment="1">
      <alignment horizontal="right" vertical="center" wrapText="1"/>
    </xf>
    <xf numFmtId="4" fontId="0" fillId="27" borderId="25" xfId="0" applyNumberFormat="1" applyFont="1" applyFill="1" applyBorder="1" applyAlignment="1">
      <alignment horizontal="right" vertical="center" wrapText="1"/>
    </xf>
    <xf numFmtId="4" fontId="0" fillId="27" borderId="29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Border="1" applyAlignment="1">
      <alignment horizontal="right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9" fontId="0" fillId="0" borderId="31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" fontId="0" fillId="27" borderId="26" xfId="0" applyNumberFormat="1" applyFont="1" applyFill="1" applyBorder="1" applyAlignment="1">
      <alignment horizontal="right" vertical="center" wrapText="1"/>
    </xf>
    <xf numFmtId="1" fontId="0" fillId="0" borderId="41" xfId="0" applyNumberForma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" fontId="0" fillId="0" borderId="42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49" fontId="0" fillId="0" borderId="27" xfId="0" applyNumberFormat="1" applyBorder="1" applyAlignment="1">
      <alignment horizontal="left" vertical="center" wrapText="1"/>
    </xf>
    <xf numFmtId="4" fontId="0" fillId="28" borderId="27" xfId="0" applyNumberFormat="1" applyFont="1" applyFill="1" applyBorder="1" applyAlignment="1">
      <alignment horizontal="right" vertical="center" wrapText="1"/>
    </xf>
    <xf numFmtId="2" fontId="25" fillId="0" borderId="43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2" fontId="25" fillId="0" borderId="44" xfId="0" applyNumberFormat="1" applyFont="1" applyBorder="1" applyAlignment="1">
      <alignment horizontal="center" vertical="center" wrapText="1"/>
    </xf>
    <xf numFmtId="2" fontId="25" fillId="0" borderId="45" xfId="0" applyNumberFormat="1" applyFont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right" vertical="center" wrapText="1"/>
    </xf>
    <xf numFmtId="49" fontId="0" fillId="25" borderId="32" xfId="0" applyNumberFormat="1" applyFill="1" applyBorder="1" applyAlignment="1">
      <alignment horizontal="left" vertical="center" wrapText="1"/>
    </xf>
    <xf numFmtId="49" fontId="0" fillId="25" borderId="32" xfId="0" applyNumberFormat="1" applyFont="1" applyFill="1" applyBorder="1" applyAlignment="1">
      <alignment horizontal="left" vertical="center" wrapText="1"/>
    </xf>
    <xf numFmtId="1" fontId="0" fillId="0" borderId="35" xfId="0" applyNumberForma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2" fontId="0" fillId="0" borderId="46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left" vertical="center" wrapText="1"/>
    </xf>
    <xf numFmtId="49" fontId="0" fillId="0" borderId="46" xfId="0" applyNumberFormat="1" applyFont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 vertical="center" wrapText="1"/>
    </xf>
    <xf numFmtId="2" fontId="25" fillId="0" borderId="47" xfId="0" applyNumberFormat="1" applyFont="1" applyBorder="1" applyAlignment="1">
      <alignment horizontal="center" vertical="center" wrapText="1"/>
    </xf>
    <xf numFmtId="4" fontId="0" fillId="24" borderId="46" xfId="0" applyNumberFormat="1" applyFont="1" applyFill="1" applyBorder="1" applyAlignment="1">
      <alignment horizontal="right" vertical="center" wrapText="1"/>
    </xf>
    <xf numFmtId="4" fontId="0" fillId="25" borderId="48" xfId="0" applyNumberFormat="1" applyFont="1" applyFill="1" applyBorder="1" applyAlignment="1">
      <alignment horizontal="right" vertical="center" wrapText="1"/>
    </xf>
    <xf numFmtId="4" fontId="0" fillId="27" borderId="40" xfId="0" applyNumberFormat="1" applyFont="1" applyFill="1" applyBorder="1" applyAlignment="1">
      <alignment horizontal="right" vertical="center" wrapText="1"/>
    </xf>
    <xf numFmtId="1" fontId="28" fillId="24" borderId="16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4" fillId="20" borderId="15" xfId="0" applyFont="1" applyFill="1" applyBorder="1" applyAlignment="1">
      <alignment horizontal="center" vertical="center" wrapText="1"/>
    </xf>
    <xf numFmtId="0" fontId="24" fillId="20" borderId="49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22" xfId="0" applyFont="1" applyFill="1" applyBorder="1" applyAlignment="1">
      <alignment horizontal="center" vertical="center" wrapText="1"/>
    </xf>
    <xf numFmtId="49" fontId="24" fillId="20" borderId="50" xfId="0" applyNumberFormat="1" applyFont="1" applyFill="1" applyBorder="1" applyAlignment="1">
      <alignment horizontal="center" vertical="center" textRotation="90"/>
    </xf>
    <xf numFmtId="49" fontId="24" fillId="20" borderId="25" xfId="0" applyNumberFormat="1" applyFont="1" applyFill="1" applyBorder="1" applyAlignment="1">
      <alignment horizontal="center" vertical="center" textRotation="90"/>
    </xf>
    <xf numFmtId="49" fontId="24" fillId="20" borderId="12" xfId="0" applyNumberFormat="1" applyFont="1" applyFill="1" applyBorder="1" applyAlignment="1">
      <alignment horizontal="center" vertical="center" textRotation="90"/>
    </xf>
    <xf numFmtId="49" fontId="0" fillId="0" borderId="5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4" fillId="20" borderId="51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textRotation="90" wrapText="1"/>
    </xf>
    <xf numFmtId="49" fontId="24" fillId="20" borderId="16" xfId="0" applyNumberFormat="1" applyFont="1" applyFill="1" applyBorder="1" applyAlignment="1">
      <alignment horizontal="center" vertical="center" textRotation="90" wrapText="1"/>
    </xf>
    <xf numFmtId="0" fontId="24" fillId="20" borderId="52" xfId="0" applyFont="1" applyFill="1" applyBorder="1" applyAlignment="1">
      <alignment horizontal="right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29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1" fontId="0" fillId="24" borderId="0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center"/>
    </xf>
    <xf numFmtId="3" fontId="26" fillId="24" borderId="0" xfId="0" applyNumberFormat="1" applyFont="1" applyFill="1" applyBorder="1" applyAlignment="1">
      <alignment horizontal="center" vertical="center" wrapText="1"/>
    </xf>
    <xf numFmtId="1" fontId="0" fillId="24" borderId="53" xfId="0" applyNumberFormat="1" applyFont="1" applyFill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" fontId="0" fillId="27" borderId="46" xfId="0" applyNumberFormat="1" applyFont="1" applyFill="1" applyBorder="1" applyAlignment="1">
      <alignment horizontal="right" vertical="center" wrapText="1"/>
    </xf>
    <xf numFmtId="49" fontId="0" fillId="0" borderId="46" xfId="0" applyNumberFormat="1" applyFont="1" applyBorder="1" applyAlignment="1">
      <alignment horizontal="center" vertical="center"/>
    </xf>
    <xf numFmtId="49" fontId="26" fillId="26" borderId="11" xfId="0" applyNumberFormat="1" applyFont="1" applyFill="1" applyBorder="1" applyAlignment="1">
      <alignment horizontal="center" vertical="center"/>
    </xf>
    <xf numFmtId="1" fontId="0" fillId="0" borderId="57" xfId="0" applyNumberFormat="1" applyBorder="1" applyAlignment="1">
      <alignment horizontal="center" vertical="center"/>
    </xf>
    <xf numFmtId="2" fontId="0" fillId="0" borderId="48" xfId="0" applyNumberFormat="1" applyFont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sja I"/>
      <sheetName val="Arkusz1"/>
    </sheetNames>
    <sheetDataSet>
      <sheetData sheetId="0">
        <row r="824">
          <cell r="P8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tabSelected="1" zoomScalePageLayoutView="0" workbookViewId="0" topLeftCell="A1">
      <selection activeCell="Q10" sqref="Q10"/>
    </sheetView>
  </sheetViews>
  <sheetFormatPr defaultColWidth="9.00390625" defaultRowHeight="12.75"/>
  <cols>
    <col min="1" max="1" width="5.375" style="0" customWidth="1"/>
    <col min="2" max="2" width="6.875" style="0" customWidth="1"/>
    <col min="3" max="3" width="9.375" style="0" customWidth="1"/>
    <col min="4" max="4" width="7.875" style="0" customWidth="1"/>
    <col min="5" max="5" width="41.625" style="0" customWidth="1"/>
    <col min="6" max="6" width="16.625" style="0" customWidth="1"/>
    <col min="7" max="7" width="15.375" style="0" customWidth="1"/>
    <col min="8" max="8" width="12.75390625" style="0" customWidth="1"/>
    <col min="9" max="9" width="13.00390625" style="0" customWidth="1"/>
    <col min="10" max="10" width="8.00390625" style="0" customWidth="1"/>
    <col min="11" max="11" width="12.375" style="0" customWidth="1"/>
    <col min="12" max="12" width="12.625" style="0" customWidth="1"/>
    <col min="13" max="13" width="14.125" style="0" customWidth="1"/>
    <col min="14" max="14" width="17.375" style="0" customWidth="1"/>
    <col min="16" max="16" width="9.75390625" style="0" bestFit="1" customWidth="1"/>
    <col min="17" max="17" width="11.875" style="0" customWidth="1"/>
    <col min="18" max="18" width="13.00390625" style="0" customWidth="1"/>
    <col min="19" max="19" width="11.25390625" style="0" customWidth="1"/>
  </cols>
  <sheetData>
    <row r="1" spans="1:14" ht="12.75">
      <c r="A1" s="1"/>
      <c r="B1" s="1"/>
      <c r="C1" s="2"/>
      <c r="D1" s="2"/>
      <c r="H1" s="154"/>
      <c r="I1" s="154"/>
      <c r="J1" s="10"/>
      <c r="K1" s="6"/>
      <c r="L1" s="6"/>
      <c r="M1" s="6"/>
      <c r="N1" s="12"/>
    </row>
    <row r="2" spans="1:14" ht="15">
      <c r="A2" s="3"/>
      <c r="B2" s="3"/>
      <c r="C2" s="4"/>
      <c r="D2" s="4"/>
      <c r="E2" s="5"/>
      <c r="F2" s="5"/>
      <c r="H2" s="154"/>
      <c r="I2" s="154"/>
      <c r="J2" s="10"/>
      <c r="K2" s="6"/>
      <c r="L2" s="6"/>
      <c r="M2" s="155" t="s">
        <v>87</v>
      </c>
      <c r="N2" s="156"/>
    </row>
    <row r="3" spans="1:14" ht="15">
      <c r="A3" s="3"/>
      <c r="B3" s="3"/>
      <c r="C3" s="4"/>
      <c r="D3" s="4"/>
      <c r="E3" s="5"/>
      <c r="F3" s="5"/>
      <c r="J3" s="155" t="s">
        <v>146</v>
      </c>
      <c r="K3" s="156"/>
      <c r="L3" s="156"/>
      <c r="M3" s="156"/>
      <c r="N3" s="156"/>
    </row>
    <row r="4" spans="1:14" ht="15">
      <c r="A4" s="3"/>
      <c r="B4" s="3"/>
      <c r="C4" s="4"/>
      <c r="D4" s="4"/>
      <c r="E4" s="5" t="s">
        <v>0</v>
      </c>
      <c r="F4" s="5"/>
      <c r="J4" s="6"/>
      <c r="K4" s="6"/>
      <c r="L4" s="155" t="s">
        <v>147</v>
      </c>
      <c r="M4" s="156"/>
      <c r="N4" s="156"/>
    </row>
    <row r="5" spans="1:14" ht="15">
      <c r="A5" s="3"/>
      <c r="B5" s="3"/>
      <c r="C5" s="4"/>
      <c r="D5" s="4"/>
      <c r="E5" s="5"/>
      <c r="F5" s="5"/>
      <c r="J5" s="166" t="s">
        <v>143</v>
      </c>
      <c r="K5" s="167"/>
      <c r="L5" s="167"/>
      <c r="M5" s="167"/>
      <c r="N5" s="167"/>
    </row>
    <row r="6" spans="1:14" ht="18">
      <c r="A6" s="157" t="s">
        <v>98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ht="14.2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3.5" thickBot="1">
      <c r="A8" s="158" t="s">
        <v>1</v>
      </c>
      <c r="B8" s="169" t="s">
        <v>2</v>
      </c>
      <c r="C8" s="170" t="s">
        <v>3</v>
      </c>
      <c r="D8" s="162" t="s">
        <v>79</v>
      </c>
      <c r="E8" s="160" t="s">
        <v>99</v>
      </c>
      <c r="F8" s="160" t="s">
        <v>125</v>
      </c>
      <c r="G8" s="168" t="s">
        <v>4</v>
      </c>
      <c r="H8" s="168"/>
      <c r="I8" s="168"/>
      <c r="J8" s="168"/>
      <c r="K8" s="168"/>
      <c r="L8" s="168"/>
      <c r="M8" s="160" t="s">
        <v>5</v>
      </c>
      <c r="N8" s="161" t="s">
        <v>6</v>
      </c>
    </row>
    <row r="9" spans="1:14" ht="13.5" thickBot="1">
      <c r="A9" s="158"/>
      <c r="B9" s="169"/>
      <c r="C9" s="170"/>
      <c r="D9" s="163"/>
      <c r="E9" s="160"/>
      <c r="F9" s="160"/>
      <c r="G9" s="168"/>
      <c r="H9" s="168"/>
      <c r="I9" s="168"/>
      <c r="J9" s="168"/>
      <c r="K9" s="168"/>
      <c r="L9" s="168"/>
      <c r="M9" s="160"/>
      <c r="N9" s="161"/>
    </row>
    <row r="10" spans="1:14" ht="19.5" customHeight="1" thickBot="1">
      <c r="A10" s="158"/>
      <c r="B10" s="169"/>
      <c r="C10" s="170"/>
      <c r="D10" s="163"/>
      <c r="E10" s="160"/>
      <c r="F10" s="160"/>
      <c r="G10" s="159" t="s">
        <v>121</v>
      </c>
      <c r="H10" s="171" t="s">
        <v>7</v>
      </c>
      <c r="I10" s="171"/>
      <c r="J10" s="171"/>
      <c r="K10" s="171"/>
      <c r="L10" s="11"/>
      <c r="M10" s="160"/>
      <c r="N10" s="161"/>
    </row>
    <row r="11" spans="1:14" ht="33" customHeight="1" thickBot="1">
      <c r="A11" s="158"/>
      <c r="B11" s="169"/>
      <c r="C11" s="170"/>
      <c r="D11" s="163"/>
      <c r="E11" s="160"/>
      <c r="F11" s="160"/>
      <c r="G11" s="160"/>
      <c r="H11" s="159" t="s">
        <v>8</v>
      </c>
      <c r="I11" s="159" t="s">
        <v>9</v>
      </c>
      <c r="J11" s="159" t="s">
        <v>10</v>
      </c>
      <c r="K11" s="159"/>
      <c r="L11" s="159" t="s">
        <v>50</v>
      </c>
      <c r="M11" s="160"/>
      <c r="N11" s="161"/>
    </row>
    <row r="12" spans="1:14" ht="27.75" customHeight="1" thickBot="1">
      <c r="A12" s="158"/>
      <c r="B12" s="169"/>
      <c r="C12" s="170"/>
      <c r="D12" s="164"/>
      <c r="E12" s="160"/>
      <c r="F12" s="160"/>
      <c r="G12" s="160"/>
      <c r="H12" s="160"/>
      <c r="I12" s="160"/>
      <c r="J12" s="159"/>
      <c r="K12" s="159"/>
      <c r="L12" s="159"/>
      <c r="M12" s="160"/>
      <c r="N12" s="161"/>
    </row>
    <row r="13" spans="1:14" ht="13.5" thickBot="1">
      <c r="A13" s="13">
        <v>1</v>
      </c>
      <c r="B13" s="14">
        <v>2</v>
      </c>
      <c r="C13" s="15">
        <v>3</v>
      </c>
      <c r="D13" s="15"/>
      <c r="E13" s="14">
        <v>4</v>
      </c>
      <c r="F13" s="14">
        <v>5</v>
      </c>
      <c r="G13" s="39">
        <v>6</v>
      </c>
      <c r="H13" s="14">
        <v>7</v>
      </c>
      <c r="I13" s="14">
        <v>8</v>
      </c>
      <c r="J13" s="153">
        <v>9</v>
      </c>
      <c r="K13" s="153"/>
      <c r="L13" s="16" t="s">
        <v>11</v>
      </c>
      <c r="M13" s="14">
        <v>13</v>
      </c>
      <c r="N13" s="17" t="s">
        <v>12</v>
      </c>
    </row>
    <row r="14" spans="1:14" ht="12.75" customHeight="1">
      <c r="A14" s="93" t="s">
        <v>63</v>
      </c>
      <c r="B14" s="96" t="s">
        <v>13</v>
      </c>
      <c r="C14" s="96" t="s">
        <v>14</v>
      </c>
      <c r="D14" s="165" t="s">
        <v>81</v>
      </c>
      <c r="E14" s="141" t="s">
        <v>74</v>
      </c>
      <c r="F14" s="105">
        <v>0</v>
      </c>
      <c r="G14" s="71">
        <f>SUM(H14:I16,L14,K14:K16)</f>
        <v>202000</v>
      </c>
      <c r="H14" s="72">
        <v>202000</v>
      </c>
      <c r="I14" s="91">
        <v>0</v>
      </c>
      <c r="J14" s="49" t="s">
        <v>15</v>
      </c>
      <c r="K14" s="50">
        <v>0</v>
      </c>
      <c r="L14" s="91">
        <v>0</v>
      </c>
      <c r="M14" s="76" t="s">
        <v>16</v>
      </c>
      <c r="N14" s="135" t="s">
        <v>19</v>
      </c>
    </row>
    <row r="15" spans="1:14" ht="12.75" customHeight="1">
      <c r="A15" s="94"/>
      <c r="B15" s="96"/>
      <c r="C15" s="96"/>
      <c r="D15" s="82"/>
      <c r="E15" s="142"/>
      <c r="F15" s="105"/>
      <c r="G15" s="72"/>
      <c r="H15" s="72"/>
      <c r="I15" s="91"/>
      <c r="J15" s="51" t="s">
        <v>17</v>
      </c>
      <c r="K15" s="52">
        <v>0</v>
      </c>
      <c r="L15" s="91"/>
      <c r="M15" s="76"/>
      <c r="N15" s="135"/>
    </row>
    <row r="16" spans="1:14" ht="12.75" customHeight="1">
      <c r="A16" s="94"/>
      <c r="B16" s="96"/>
      <c r="C16" s="96"/>
      <c r="D16" s="98"/>
      <c r="E16" s="142"/>
      <c r="F16" s="105"/>
      <c r="G16" s="72"/>
      <c r="H16" s="72"/>
      <c r="I16" s="91"/>
      <c r="J16" s="53" t="s">
        <v>18</v>
      </c>
      <c r="K16" s="54">
        <v>0</v>
      </c>
      <c r="L16" s="91"/>
      <c r="M16" s="76"/>
      <c r="N16" s="135"/>
    </row>
    <row r="17" spans="1:14" ht="12.75" customHeight="1">
      <c r="A17" s="93" t="s">
        <v>39</v>
      </c>
      <c r="B17" s="96" t="s">
        <v>13</v>
      </c>
      <c r="C17" s="96" t="s">
        <v>14</v>
      </c>
      <c r="D17" s="123" t="s">
        <v>81</v>
      </c>
      <c r="E17" s="141" t="s">
        <v>135</v>
      </c>
      <c r="F17" s="105">
        <v>1859260</v>
      </c>
      <c r="G17" s="124">
        <f>SUM(H17:I19,L17,K17:K19)</f>
        <v>1254530</v>
      </c>
      <c r="H17" s="72">
        <v>456280</v>
      </c>
      <c r="I17" s="91">
        <v>0</v>
      </c>
      <c r="J17" s="49" t="s">
        <v>15</v>
      </c>
      <c r="K17" s="50">
        <v>0</v>
      </c>
      <c r="L17" s="91">
        <v>798250</v>
      </c>
      <c r="M17" s="76" t="s">
        <v>16</v>
      </c>
      <c r="N17" s="135" t="s">
        <v>19</v>
      </c>
    </row>
    <row r="18" spans="1:14" ht="12.75" customHeight="1">
      <c r="A18" s="94"/>
      <c r="B18" s="96"/>
      <c r="C18" s="96"/>
      <c r="D18" s="82"/>
      <c r="E18" s="142"/>
      <c r="F18" s="105"/>
      <c r="G18" s="72"/>
      <c r="H18" s="72"/>
      <c r="I18" s="91"/>
      <c r="J18" s="51" t="s">
        <v>17</v>
      </c>
      <c r="K18" s="52">
        <v>0</v>
      </c>
      <c r="L18" s="91"/>
      <c r="M18" s="76"/>
      <c r="N18" s="135"/>
    </row>
    <row r="19" spans="1:14" ht="12.75" customHeight="1">
      <c r="A19" s="94"/>
      <c r="B19" s="96"/>
      <c r="C19" s="96"/>
      <c r="D19" s="98"/>
      <c r="E19" s="142"/>
      <c r="F19" s="105"/>
      <c r="G19" s="72"/>
      <c r="H19" s="72"/>
      <c r="I19" s="91"/>
      <c r="J19" s="53" t="s">
        <v>18</v>
      </c>
      <c r="K19" s="54">
        <v>0</v>
      </c>
      <c r="L19" s="91"/>
      <c r="M19" s="76"/>
      <c r="N19" s="135"/>
    </row>
    <row r="20" spans="1:14" ht="12.75" customHeight="1">
      <c r="A20" s="93" t="s">
        <v>40</v>
      </c>
      <c r="B20" s="96" t="s">
        <v>13</v>
      </c>
      <c r="C20" s="96" t="s">
        <v>14</v>
      </c>
      <c r="D20" s="123" t="s">
        <v>81</v>
      </c>
      <c r="E20" s="141" t="s">
        <v>102</v>
      </c>
      <c r="F20" s="105">
        <v>318500</v>
      </c>
      <c r="G20" s="71">
        <f>SUM(H20:I22,L20,K20:K22)</f>
        <v>318500</v>
      </c>
      <c r="H20" s="72">
        <v>318500</v>
      </c>
      <c r="I20" s="91">
        <v>0</v>
      </c>
      <c r="J20" s="49" t="s">
        <v>15</v>
      </c>
      <c r="K20" s="50">
        <v>0</v>
      </c>
      <c r="L20" s="91">
        <v>0</v>
      </c>
      <c r="M20" s="76" t="s">
        <v>16</v>
      </c>
      <c r="N20" s="135" t="s">
        <v>19</v>
      </c>
    </row>
    <row r="21" spans="1:14" ht="12.75" customHeight="1">
      <c r="A21" s="94"/>
      <c r="B21" s="96"/>
      <c r="C21" s="96"/>
      <c r="D21" s="82"/>
      <c r="E21" s="142"/>
      <c r="F21" s="105"/>
      <c r="G21" s="72"/>
      <c r="H21" s="72"/>
      <c r="I21" s="91"/>
      <c r="J21" s="51" t="s">
        <v>17</v>
      </c>
      <c r="K21" s="52">
        <v>0</v>
      </c>
      <c r="L21" s="91"/>
      <c r="M21" s="76"/>
      <c r="N21" s="135"/>
    </row>
    <row r="22" spans="1:14" ht="12.75" customHeight="1">
      <c r="A22" s="94"/>
      <c r="B22" s="96"/>
      <c r="C22" s="96"/>
      <c r="D22" s="98"/>
      <c r="E22" s="142"/>
      <c r="F22" s="105"/>
      <c r="G22" s="72"/>
      <c r="H22" s="72"/>
      <c r="I22" s="91"/>
      <c r="J22" s="53" t="s">
        <v>18</v>
      </c>
      <c r="K22" s="54">
        <v>0</v>
      </c>
      <c r="L22" s="91"/>
      <c r="M22" s="76"/>
      <c r="N22" s="135"/>
    </row>
    <row r="23" spans="1:14" ht="12.75" customHeight="1">
      <c r="A23" s="93" t="s">
        <v>64</v>
      </c>
      <c r="B23" s="96" t="s">
        <v>13</v>
      </c>
      <c r="C23" s="96" t="s">
        <v>14</v>
      </c>
      <c r="D23" s="123" t="s">
        <v>81</v>
      </c>
      <c r="E23" s="141" t="s">
        <v>75</v>
      </c>
      <c r="F23" s="105">
        <v>1165000</v>
      </c>
      <c r="G23" s="71">
        <f>SUM(H23:I25,L23,K23:K25)</f>
        <v>1095000</v>
      </c>
      <c r="H23" s="72">
        <v>1095000</v>
      </c>
      <c r="I23" s="91">
        <v>0</v>
      </c>
      <c r="J23" s="49" t="s">
        <v>15</v>
      </c>
      <c r="K23" s="50">
        <v>0</v>
      </c>
      <c r="L23" s="91">
        <v>0</v>
      </c>
      <c r="M23" s="76" t="s">
        <v>16</v>
      </c>
      <c r="N23" s="135" t="s">
        <v>19</v>
      </c>
    </row>
    <row r="24" spans="1:14" ht="12.75" customHeight="1">
      <c r="A24" s="94"/>
      <c r="B24" s="96"/>
      <c r="C24" s="96"/>
      <c r="D24" s="82"/>
      <c r="E24" s="142"/>
      <c r="F24" s="105"/>
      <c r="G24" s="72"/>
      <c r="H24" s="72"/>
      <c r="I24" s="91"/>
      <c r="J24" s="51" t="s">
        <v>17</v>
      </c>
      <c r="K24" s="52">
        <v>0</v>
      </c>
      <c r="L24" s="91"/>
      <c r="M24" s="76"/>
      <c r="N24" s="135"/>
    </row>
    <row r="25" spans="1:14" ht="12.75" customHeight="1">
      <c r="A25" s="94"/>
      <c r="B25" s="96"/>
      <c r="C25" s="96"/>
      <c r="D25" s="98"/>
      <c r="E25" s="142"/>
      <c r="F25" s="105"/>
      <c r="G25" s="72"/>
      <c r="H25" s="72"/>
      <c r="I25" s="91"/>
      <c r="J25" s="53" t="s">
        <v>18</v>
      </c>
      <c r="K25" s="54">
        <v>0</v>
      </c>
      <c r="L25" s="91"/>
      <c r="M25" s="76"/>
      <c r="N25" s="135"/>
    </row>
    <row r="26" spans="1:14" ht="12.75" customHeight="1">
      <c r="A26" s="93" t="s">
        <v>52</v>
      </c>
      <c r="B26" s="96" t="s">
        <v>13</v>
      </c>
      <c r="C26" s="96" t="s">
        <v>14</v>
      </c>
      <c r="D26" s="123" t="s">
        <v>81</v>
      </c>
      <c r="E26" s="141" t="s">
        <v>66</v>
      </c>
      <c r="F26" s="105">
        <v>0</v>
      </c>
      <c r="G26" s="71">
        <f>SUM(H26:I28,L26,K26:K28)</f>
        <v>45000</v>
      </c>
      <c r="H26" s="72">
        <v>45000</v>
      </c>
      <c r="I26" s="91">
        <v>0</v>
      </c>
      <c r="J26" s="49" t="s">
        <v>15</v>
      </c>
      <c r="K26" s="50">
        <v>0</v>
      </c>
      <c r="L26" s="91">
        <v>0</v>
      </c>
      <c r="M26" s="76" t="s">
        <v>16</v>
      </c>
      <c r="N26" s="135" t="s">
        <v>19</v>
      </c>
    </row>
    <row r="27" spans="1:14" ht="12.75" customHeight="1">
      <c r="A27" s="94"/>
      <c r="B27" s="96"/>
      <c r="C27" s="96"/>
      <c r="D27" s="82"/>
      <c r="E27" s="142"/>
      <c r="F27" s="105"/>
      <c r="G27" s="72"/>
      <c r="H27" s="72"/>
      <c r="I27" s="91"/>
      <c r="J27" s="51" t="s">
        <v>17</v>
      </c>
      <c r="K27" s="52">
        <v>0</v>
      </c>
      <c r="L27" s="91"/>
      <c r="M27" s="76"/>
      <c r="N27" s="135"/>
    </row>
    <row r="28" spans="1:14" ht="12.75" customHeight="1">
      <c r="A28" s="94"/>
      <c r="B28" s="96"/>
      <c r="C28" s="96"/>
      <c r="D28" s="98"/>
      <c r="E28" s="142"/>
      <c r="F28" s="105"/>
      <c r="G28" s="72"/>
      <c r="H28" s="72"/>
      <c r="I28" s="91"/>
      <c r="J28" s="53" t="s">
        <v>18</v>
      </c>
      <c r="K28" s="54">
        <v>0</v>
      </c>
      <c r="L28" s="91"/>
      <c r="M28" s="76"/>
      <c r="N28" s="135"/>
    </row>
    <row r="29" spans="1:14" ht="12.75" customHeight="1">
      <c r="A29" s="93" t="s">
        <v>41</v>
      </c>
      <c r="B29" s="96" t="s">
        <v>13</v>
      </c>
      <c r="C29" s="96" t="s">
        <v>14</v>
      </c>
      <c r="D29" s="123" t="s">
        <v>81</v>
      </c>
      <c r="E29" s="141" t="s">
        <v>100</v>
      </c>
      <c r="F29" s="105">
        <v>1318730</v>
      </c>
      <c r="G29" s="124">
        <f>SUM(H29:I31,L29,K29:K31)</f>
        <v>509370</v>
      </c>
      <c r="H29" s="72">
        <v>509370</v>
      </c>
      <c r="I29" s="91">
        <v>0</v>
      </c>
      <c r="J29" s="49" t="s">
        <v>15</v>
      </c>
      <c r="K29" s="50">
        <v>0</v>
      </c>
      <c r="L29" s="91">
        <v>0</v>
      </c>
      <c r="M29" s="76" t="s">
        <v>16</v>
      </c>
      <c r="N29" s="135" t="s">
        <v>19</v>
      </c>
    </row>
    <row r="30" spans="1:14" ht="12.75" customHeight="1">
      <c r="A30" s="94"/>
      <c r="B30" s="96"/>
      <c r="C30" s="96"/>
      <c r="D30" s="82"/>
      <c r="E30" s="142"/>
      <c r="F30" s="105"/>
      <c r="G30" s="72"/>
      <c r="H30" s="72"/>
      <c r="I30" s="91"/>
      <c r="J30" s="51" t="s">
        <v>17</v>
      </c>
      <c r="K30" s="52">
        <v>0</v>
      </c>
      <c r="L30" s="91"/>
      <c r="M30" s="76"/>
      <c r="N30" s="135"/>
    </row>
    <row r="31" spans="1:14" ht="12.75" customHeight="1">
      <c r="A31" s="94"/>
      <c r="B31" s="96"/>
      <c r="C31" s="96"/>
      <c r="D31" s="98"/>
      <c r="E31" s="142"/>
      <c r="F31" s="105"/>
      <c r="G31" s="72"/>
      <c r="H31" s="72"/>
      <c r="I31" s="91"/>
      <c r="J31" s="53" t="s">
        <v>18</v>
      </c>
      <c r="K31" s="54">
        <v>0</v>
      </c>
      <c r="L31" s="91"/>
      <c r="M31" s="76"/>
      <c r="N31" s="135"/>
    </row>
    <row r="32" spans="1:14" ht="12.75" customHeight="1">
      <c r="A32" s="93" t="s">
        <v>95</v>
      </c>
      <c r="B32" s="96" t="s">
        <v>13</v>
      </c>
      <c r="C32" s="96" t="s">
        <v>14</v>
      </c>
      <c r="D32" s="123" t="s">
        <v>81</v>
      </c>
      <c r="E32" s="141" t="s">
        <v>86</v>
      </c>
      <c r="F32" s="105">
        <v>0</v>
      </c>
      <c r="G32" s="71">
        <f>SUM(H32:I34,L32,K32:K34)</f>
        <v>10000</v>
      </c>
      <c r="H32" s="72">
        <v>10000</v>
      </c>
      <c r="I32" s="91">
        <v>0</v>
      </c>
      <c r="J32" s="49" t="s">
        <v>15</v>
      </c>
      <c r="K32" s="50">
        <v>0</v>
      </c>
      <c r="L32" s="91">
        <v>0</v>
      </c>
      <c r="M32" s="76" t="s">
        <v>16</v>
      </c>
      <c r="N32" s="135" t="s">
        <v>19</v>
      </c>
    </row>
    <row r="33" spans="1:14" ht="12.75" customHeight="1">
      <c r="A33" s="94"/>
      <c r="B33" s="96"/>
      <c r="C33" s="96"/>
      <c r="D33" s="82"/>
      <c r="E33" s="142"/>
      <c r="F33" s="105"/>
      <c r="G33" s="72"/>
      <c r="H33" s="72"/>
      <c r="I33" s="91"/>
      <c r="J33" s="51" t="s">
        <v>17</v>
      </c>
      <c r="K33" s="52">
        <v>0</v>
      </c>
      <c r="L33" s="91"/>
      <c r="M33" s="76"/>
      <c r="N33" s="135"/>
    </row>
    <row r="34" spans="1:14" ht="12.75" customHeight="1">
      <c r="A34" s="94"/>
      <c r="B34" s="96"/>
      <c r="C34" s="96"/>
      <c r="D34" s="98"/>
      <c r="E34" s="142"/>
      <c r="F34" s="105"/>
      <c r="G34" s="72"/>
      <c r="H34" s="72"/>
      <c r="I34" s="91"/>
      <c r="J34" s="53" t="s">
        <v>18</v>
      </c>
      <c r="K34" s="54">
        <v>0</v>
      </c>
      <c r="L34" s="91"/>
      <c r="M34" s="76"/>
      <c r="N34" s="135"/>
    </row>
    <row r="35" spans="1:14" ht="12.75" customHeight="1">
      <c r="A35" s="93" t="s">
        <v>42</v>
      </c>
      <c r="B35" s="96" t="s">
        <v>13</v>
      </c>
      <c r="C35" s="96" t="s">
        <v>14</v>
      </c>
      <c r="D35" s="123" t="s">
        <v>81</v>
      </c>
      <c r="E35" s="141" t="s">
        <v>76</v>
      </c>
      <c r="F35" s="105">
        <v>485800</v>
      </c>
      <c r="G35" s="124">
        <f>SUM(H35:I37,L35,K35:K37)</f>
        <v>10000</v>
      </c>
      <c r="H35" s="72">
        <v>10000</v>
      </c>
      <c r="I35" s="91">
        <v>0</v>
      </c>
      <c r="J35" s="49" t="s">
        <v>15</v>
      </c>
      <c r="K35" s="50">
        <v>0</v>
      </c>
      <c r="L35" s="91">
        <v>0</v>
      </c>
      <c r="M35" s="76" t="s">
        <v>16</v>
      </c>
      <c r="N35" s="135" t="s">
        <v>19</v>
      </c>
    </row>
    <row r="36" spans="1:14" ht="12.75" customHeight="1">
      <c r="A36" s="94"/>
      <c r="B36" s="96"/>
      <c r="C36" s="96"/>
      <c r="D36" s="82"/>
      <c r="E36" s="142"/>
      <c r="F36" s="105"/>
      <c r="G36" s="72"/>
      <c r="H36" s="72"/>
      <c r="I36" s="91"/>
      <c r="J36" s="51" t="s">
        <v>17</v>
      </c>
      <c r="K36" s="52">
        <v>0</v>
      </c>
      <c r="L36" s="91"/>
      <c r="M36" s="76"/>
      <c r="N36" s="135"/>
    </row>
    <row r="37" spans="1:14" ht="12.75" customHeight="1">
      <c r="A37" s="94"/>
      <c r="B37" s="96"/>
      <c r="C37" s="96"/>
      <c r="D37" s="98"/>
      <c r="E37" s="142"/>
      <c r="F37" s="105"/>
      <c r="G37" s="72"/>
      <c r="H37" s="72"/>
      <c r="I37" s="91"/>
      <c r="J37" s="53" t="s">
        <v>18</v>
      </c>
      <c r="K37" s="54">
        <v>0</v>
      </c>
      <c r="L37" s="91"/>
      <c r="M37" s="76"/>
      <c r="N37" s="135"/>
    </row>
    <row r="38" spans="1:14" ht="12.75" customHeight="1">
      <c r="A38" s="93" t="s">
        <v>43</v>
      </c>
      <c r="B38" s="96" t="s">
        <v>13</v>
      </c>
      <c r="C38" s="96" t="s">
        <v>14</v>
      </c>
      <c r="D38" s="123" t="s">
        <v>81</v>
      </c>
      <c r="E38" s="141" t="s">
        <v>85</v>
      </c>
      <c r="F38" s="105">
        <v>1605400</v>
      </c>
      <c r="G38" s="71">
        <f>SUM(H38:I40,L38,K38:K40)</f>
        <v>292600</v>
      </c>
      <c r="H38" s="72">
        <v>292600</v>
      </c>
      <c r="I38" s="91">
        <v>0</v>
      </c>
      <c r="J38" s="49" t="s">
        <v>15</v>
      </c>
      <c r="K38" s="50">
        <v>0</v>
      </c>
      <c r="L38" s="91">
        <v>0</v>
      </c>
      <c r="M38" s="76" t="s">
        <v>16</v>
      </c>
      <c r="N38" s="135" t="s">
        <v>19</v>
      </c>
    </row>
    <row r="39" spans="1:14" ht="12.75" customHeight="1">
      <c r="A39" s="94"/>
      <c r="B39" s="96"/>
      <c r="C39" s="96"/>
      <c r="D39" s="82"/>
      <c r="E39" s="142"/>
      <c r="F39" s="105"/>
      <c r="G39" s="72"/>
      <c r="H39" s="72"/>
      <c r="I39" s="91"/>
      <c r="J39" s="51" t="s">
        <v>17</v>
      </c>
      <c r="K39" s="52">
        <v>0</v>
      </c>
      <c r="L39" s="91"/>
      <c r="M39" s="76"/>
      <c r="N39" s="135"/>
    </row>
    <row r="40" spans="1:14" ht="12.75" customHeight="1">
      <c r="A40" s="94"/>
      <c r="B40" s="96"/>
      <c r="C40" s="96"/>
      <c r="D40" s="98"/>
      <c r="E40" s="142"/>
      <c r="F40" s="105"/>
      <c r="G40" s="72"/>
      <c r="H40" s="72"/>
      <c r="I40" s="91"/>
      <c r="J40" s="53" t="s">
        <v>18</v>
      </c>
      <c r="K40" s="54">
        <v>0</v>
      </c>
      <c r="L40" s="91"/>
      <c r="M40" s="76"/>
      <c r="N40" s="135"/>
    </row>
    <row r="41" spans="1:14" ht="12.75" customHeight="1">
      <c r="A41" s="93" t="s">
        <v>44</v>
      </c>
      <c r="B41" s="96" t="s">
        <v>13</v>
      </c>
      <c r="C41" s="96" t="s">
        <v>14</v>
      </c>
      <c r="D41" s="123" t="s">
        <v>81</v>
      </c>
      <c r="E41" s="141" t="s">
        <v>101</v>
      </c>
      <c r="F41" s="105">
        <v>405000</v>
      </c>
      <c r="G41" s="71">
        <f>SUM(H41:I43,L41,K41:K43)</f>
        <v>10000</v>
      </c>
      <c r="H41" s="72">
        <v>10000</v>
      </c>
      <c r="I41" s="91">
        <v>0</v>
      </c>
      <c r="J41" s="49" t="s">
        <v>15</v>
      </c>
      <c r="K41" s="50">
        <v>0</v>
      </c>
      <c r="L41" s="91">
        <v>0</v>
      </c>
      <c r="M41" s="76" t="s">
        <v>16</v>
      </c>
      <c r="N41" s="135" t="s">
        <v>19</v>
      </c>
    </row>
    <row r="42" spans="1:14" ht="12.75" customHeight="1">
      <c r="A42" s="94"/>
      <c r="B42" s="96"/>
      <c r="C42" s="96"/>
      <c r="D42" s="82"/>
      <c r="E42" s="142"/>
      <c r="F42" s="105"/>
      <c r="G42" s="72"/>
      <c r="H42" s="72"/>
      <c r="I42" s="91"/>
      <c r="J42" s="51" t="s">
        <v>17</v>
      </c>
      <c r="K42" s="52">
        <v>0</v>
      </c>
      <c r="L42" s="91"/>
      <c r="M42" s="76"/>
      <c r="N42" s="135"/>
    </row>
    <row r="43" spans="1:14" ht="12.75" customHeight="1">
      <c r="A43" s="94"/>
      <c r="B43" s="96"/>
      <c r="C43" s="96"/>
      <c r="D43" s="98"/>
      <c r="E43" s="142"/>
      <c r="F43" s="105"/>
      <c r="G43" s="72"/>
      <c r="H43" s="72"/>
      <c r="I43" s="91"/>
      <c r="J43" s="53" t="s">
        <v>18</v>
      </c>
      <c r="K43" s="54">
        <v>0</v>
      </c>
      <c r="L43" s="91"/>
      <c r="M43" s="76"/>
      <c r="N43" s="135"/>
    </row>
    <row r="44" spans="1:14" ht="12.75" customHeight="1">
      <c r="A44" s="93" t="s">
        <v>96</v>
      </c>
      <c r="B44" s="96" t="s">
        <v>13</v>
      </c>
      <c r="C44" s="96" t="s">
        <v>14</v>
      </c>
      <c r="D44" s="123" t="s">
        <v>81</v>
      </c>
      <c r="E44" s="146" t="s">
        <v>103</v>
      </c>
      <c r="F44" s="105">
        <v>450000</v>
      </c>
      <c r="G44" s="71">
        <f>SUM(H44:I46,L44,K44:K46)</f>
        <v>25000</v>
      </c>
      <c r="H44" s="72">
        <v>25000</v>
      </c>
      <c r="I44" s="91">
        <v>0</v>
      </c>
      <c r="J44" s="49" t="s">
        <v>15</v>
      </c>
      <c r="K44" s="50">
        <v>0</v>
      </c>
      <c r="L44" s="91">
        <v>0</v>
      </c>
      <c r="M44" s="76" t="s">
        <v>16</v>
      </c>
      <c r="N44" s="78" t="s">
        <v>19</v>
      </c>
    </row>
    <row r="45" spans="1:17" ht="12.75" customHeight="1">
      <c r="A45" s="94"/>
      <c r="B45" s="96"/>
      <c r="C45" s="96"/>
      <c r="D45" s="82"/>
      <c r="E45" s="100"/>
      <c r="F45" s="105"/>
      <c r="G45" s="72"/>
      <c r="H45" s="72"/>
      <c r="I45" s="91"/>
      <c r="J45" s="51" t="s">
        <v>17</v>
      </c>
      <c r="K45" s="52">
        <v>0</v>
      </c>
      <c r="L45" s="91"/>
      <c r="M45" s="76"/>
      <c r="N45" s="78"/>
      <c r="Q45" s="35"/>
    </row>
    <row r="46" spans="1:17" ht="12.75" customHeight="1">
      <c r="A46" s="94"/>
      <c r="B46" s="96"/>
      <c r="C46" s="96"/>
      <c r="D46" s="98"/>
      <c r="E46" s="100"/>
      <c r="F46" s="105"/>
      <c r="G46" s="72"/>
      <c r="H46" s="72"/>
      <c r="I46" s="91"/>
      <c r="J46" s="53" t="s">
        <v>18</v>
      </c>
      <c r="K46" s="54">
        <v>0</v>
      </c>
      <c r="L46" s="91"/>
      <c r="M46" s="76"/>
      <c r="N46" s="89"/>
      <c r="Q46" s="35"/>
    </row>
    <row r="47" spans="1:17" ht="12.75" customHeight="1">
      <c r="A47" s="93" t="s">
        <v>45</v>
      </c>
      <c r="B47" s="96" t="s">
        <v>13</v>
      </c>
      <c r="C47" s="96" t="s">
        <v>14</v>
      </c>
      <c r="D47" s="123" t="s">
        <v>80</v>
      </c>
      <c r="E47" s="100" t="s">
        <v>77</v>
      </c>
      <c r="F47" s="105">
        <v>0</v>
      </c>
      <c r="G47" s="71">
        <f>SUM(H47:I49,L47,K47:K49)</f>
        <v>36750</v>
      </c>
      <c r="H47" s="91">
        <v>36750</v>
      </c>
      <c r="I47" s="91">
        <v>0</v>
      </c>
      <c r="J47" s="49" t="s">
        <v>15</v>
      </c>
      <c r="K47" s="50">
        <v>0</v>
      </c>
      <c r="L47" s="91">
        <v>0</v>
      </c>
      <c r="M47" s="76" t="s">
        <v>16</v>
      </c>
      <c r="N47" s="78" t="s">
        <v>19</v>
      </c>
      <c r="Q47" s="35"/>
    </row>
    <row r="48" spans="1:17" ht="12.75" customHeight="1">
      <c r="A48" s="94"/>
      <c r="B48" s="96"/>
      <c r="C48" s="96"/>
      <c r="D48" s="82"/>
      <c r="E48" s="100"/>
      <c r="F48" s="105"/>
      <c r="G48" s="72"/>
      <c r="H48" s="91"/>
      <c r="I48" s="91"/>
      <c r="J48" s="51" t="s">
        <v>17</v>
      </c>
      <c r="K48" s="52">
        <v>0</v>
      </c>
      <c r="L48" s="91"/>
      <c r="M48" s="76"/>
      <c r="N48" s="78"/>
      <c r="Q48" s="35"/>
    </row>
    <row r="49" spans="1:17" ht="12.75" customHeight="1">
      <c r="A49" s="94"/>
      <c r="B49" s="96"/>
      <c r="C49" s="96"/>
      <c r="D49" s="98"/>
      <c r="E49" s="100"/>
      <c r="F49" s="105"/>
      <c r="G49" s="72"/>
      <c r="H49" s="91"/>
      <c r="I49" s="91"/>
      <c r="J49" s="53" t="s">
        <v>18</v>
      </c>
      <c r="K49" s="54">
        <v>0</v>
      </c>
      <c r="L49" s="91"/>
      <c r="M49" s="76"/>
      <c r="N49" s="89"/>
      <c r="Q49" s="35"/>
    </row>
    <row r="50" spans="1:17" ht="12.75" customHeight="1">
      <c r="A50" s="93" t="s">
        <v>51</v>
      </c>
      <c r="B50" s="96" t="s">
        <v>13</v>
      </c>
      <c r="C50" s="96" t="s">
        <v>14</v>
      </c>
      <c r="D50" s="123" t="s">
        <v>80</v>
      </c>
      <c r="E50" s="100" t="s">
        <v>78</v>
      </c>
      <c r="F50" s="105">
        <v>0</v>
      </c>
      <c r="G50" s="71">
        <f>SUM(H50:I52,L50,K50:K52)</f>
        <v>23250</v>
      </c>
      <c r="H50" s="91">
        <v>23250</v>
      </c>
      <c r="I50" s="91">
        <v>0</v>
      </c>
      <c r="J50" s="49" t="s">
        <v>15</v>
      </c>
      <c r="K50" s="50">
        <v>0</v>
      </c>
      <c r="L50" s="91">
        <v>0</v>
      </c>
      <c r="M50" s="76" t="s">
        <v>16</v>
      </c>
      <c r="N50" s="78" t="s">
        <v>19</v>
      </c>
      <c r="Q50" s="35"/>
    </row>
    <row r="51" spans="1:17" ht="12.75" customHeight="1">
      <c r="A51" s="94"/>
      <c r="B51" s="96"/>
      <c r="C51" s="96"/>
      <c r="D51" s="82"/>
      <c r="E51" s="100"/>
      <c r="F51" s="105"/>
      <c r="G51" s="72"/>
      <c r="H51" s="91"/>
      <c r="I51" s="91"/>
      <c r="J51" s="51" t="s">
        <v>17</v>
      </c>
      <c r="K51" s="52">
        <v>0</v>
      </c>
      <c r="L51" s="91"/>
      <c r="M51" s="76"/>
      <c r="N51" s="78"/>
      <c r="Q51" s="35"/>
    </row>
    <row r="52" spans="1:17" ht="12.75" customHeight="1" thickBot="1">
      <c r="A52" s="94"/>
      <c r="B52" s="96"/>
      <c r="C52" s="96"/>
      <c r="D52" s="189"/>
      <c r="E52" s="100"/>
      <c r="F52" s="105"/>
      <c r="G52" s="72"/>
      <c r="H52" s="91"/>
      <c r="I52" s="91"/>
      <c r="J52" s="53" t="s">
        <v>18</v>
      </c>
      <c r="K52" s="54">
        <v>0</v>
      </c>
      <c r="L52" s="91"/>
      <c r="M52" s="76"/>
      <c r="N52" s="89"/>
      <c r="Q52" s="35"/>
    </row>
    <row r="53" spans="1:20" ht="21.75" customHeight="1" thickBot="1">
      <c r="A53" s="18"/>
      <c r="B53" s="19" t="s">
        <v>13</v>
      </c>
      <c r="C53" s="19"/>
      <c r="D53" s="19"/>
      <c r="E53" s="20" t="s">
        <v>20</v>
      </c>
      <c r="F53" s="55">
        <f>SUM(F14:F52)</f>
        <v>7607690</v>
      </c>
      <c r="G53" s="55">
        <f>SUM(G14:G52)</f>
        <v>3832000</v>
      </c>
      <c r="H53" s="55">
        <f>SUM(H14:H52)</f>
        <v>3033750</v>
      </c>
      <c r="I53" s="55">
        <f>SUM(I14:I52)</f>
        <v>0</v>
      </c>
      <c r="J53" s="56"/>
      <c r="K53" s="55">
        <f>SUM(K14:K52)</f>
        <v>0</v>
      </c>
      <c r="L53" s="55">
        <f>SUM(L14:L52)</f>
        <v>798250</v>
      </c>
      <c r="M53" s="43"/>
      <c r="N53" s="44"/>
      <c r="P53" s="35"/>
      <c r="Q53" s="35"/>
      <c r="R53" s="35"/>
      <c r="S53" s="35"/>
      <c r="T53" s="35"/>
    </row>
    <row r="54" spans="1:14" ht="12.75" customHeight="1">
      <c r="A54" s="93" t="s">
        <v>84</v>
      </c>
      <c r="B54" s="172" t="s">
        <v>53</v>
      </c>
      <c r="C54" s="172" t="s">
        <v>54</v>
      </c>
      <c r="D54" s="123" t="s">
        <v>81</v>
      </c>
      <c r="E54" s="146" t="s">
        <v>62</v>
      </c>
      <c r="F54" s="105">
        <v>851081</v>
      </c>
      <c r="G54" s="71">
        <f>SUM(H54:I56,L54,K54:K56)</f>
        <v>851081</v>
      </c>
      <c r="H54" s="91">
        <v>300000</v>
      </c>
      <c r="I54" s="91">
        <v>0</v>
      </c>
      <c r="J54" s="49" t="s">
        <v>15</v>
      </c>
      <c r="K54" s="50">
        <v>0</v>
      </c>
      <c r="L54" s="91">
        <v>551081</v>
      </c>
      <c r="M54" s="76" t="s">
        <v>16</v>
      </c>
      <c r="N54" s="78" t="s">
        <v>19</v>
      </c>
    </row>
    <row r="55" spans="1:14" ht="12.75" customHeight="1">
      <c r="A55" s="94"/>
      <c r="B55" s="96"/>
      <c r="C55" s="96"/>
      <c r="D55" s="82"/>
      <c r="E55" s="100"/>
      <c r="F55" s="105"/>
      <c r="G55" s="72"/>
      <c r="H55" s="91"/>
      <c r="I55" s="91"/>
      <c r="J55" s="51" t="s">
        <v>17</v>
      </c>
      <c r="K55" s="52">
        <v>0</v>
      </c>
      <c r="L55" s="91"/>
      <c r="M55" s="76"/>
      <c r="N55" s="78"/>
    </row>
    <row r="56" spans="1:14" ht="12.75" customHeight="1">
      <c r="A56" s="94"/>
      <c r="B56" s="96"/>
      <c r="C56" s="96"/>
      <c r="D56" s="98"/>
      <c r="E56" s="100"/>
      <c r="F56" s="105"/>
      <c r="G56" s="72"/>
      <c r="H56" s="91"/>
      <c r="I56" s="91"/>
      <c r="J56" s="53" t="s">
        <v>18</v>
      </c>
      <c r="K56" s="54">
        <v>0</v>
      </c>
      <c r="L56" s="91"/>
      <c r="M56" s="76"/>
      <c r="N56" s="89"/>
    </row>
    <row r="57" spans="1:17" ht="12.75" customHeight="1">
      <c r="A57" s="93" t="s">
        <v>94</v>
      </c>
      <c r="B57" s="172" t="s">
        <v>53</v>
      </c>
      <c r="C57" s="172" t="s">
        <v>54</v>
      </c>
      <c r="D57" s="123" t="s">
        <v>81</v>
      </c>
      <c r="E57" s="146" t="s">
        <v>104</v>
      </c>
      <c r="F57" s="105">
        <v>0</v>
      </c>
      <c r="G57" s="71">
        <f>SUM(H57:I59,L57,K57:K59)</f>
        <v>922800</v>
      </c>
      <c r="H57" s="91">
        <v>325671</v>
      </c>
      <c r="I57" s="91">
        <v>0</v>
      </c>
      <c r="J57" s="49" t="s">
        <v>15</v>
      </c>
      <c r="K57" s="50">
        <v>597129</v>
      </c>
      <c r="L57" s="91"/>
      <c r="M57" s="76" t="s">
        <v>16</v>
      </c>
      <c r="N57" s="78" t="s">
        <v>19</v>
      </c>
      <c r="Q57" s="35"/>
    </row>
    <row r="58" spans="1:17" ht="12.75" customHeight="1">
      <c r="A58" s="94"/>
      <c r="B58" s="96"/>
      <c r="C58" s="96"/>
      <c r="D58" s="82"/>
      <c r="E58" s="100"/>
      <c r="F58" s="105"/>
      <c r="G58" s="72"/>
      <c r="H58" s="91"/>
      <c r="I58" s="91"/>
      <c r="J58" s="51" t="s">
        <v>17</v>
      </c>
      <c r="K58" s="52">
        <v>0</v>
      </c>
      <c r="L58" s="91"/>
      <c r="M58" s="76"/>
      <c r="N58" s="78"/>
      <c r="P58" s="40"/>
      <c r="Q58" s="41"/>
    </row>
    <row r="59" spans="1:17" ht="12.75" customHeight="1">
      <c r="A59" s="94"/>
      <c r="B59" s="96"/>
      <c r="C59" s="96"/>
      <c r="D59" s="98"/>
      <c r="E59" s="100"/>
      <c r="F59" s="105"/>
      <c r="G59" s="72"/>
      <c r="H59" s="91"/>
      <c r="I59" s="91"/>
      <c r="J59" s="53" t="s">
        <v>18</v>
      </c>
      <c r="K59" s="54">
        <v>0</v>
      </c>
      <c r="L59" s="91"/>
      <c r="M59" s="76"/>
      <c r="N59" s="89"/>
      <c r="Q59" s="35"/>
    </row>
    <row r="60" spans="1:17" ht="12.75" customHeight="1">
      <c r="A60" s="93">
        <v>16</v>
      </c>
      <c r="B60" s="172" t="s">
        <v>53</v>
      </c>
      <c r="C60" s="172" t="s">
        <v>54</v>
      </c>
      <c r="D60" s="123" t="s">
        <v>81</v>
      </c>
      <c r="E60" s="146" t="s">
        <v>105</v>
      </c>
      <c r="F60" s="105">
        <v>0</v>
      </c>
      <c r="G60" s="71">
        <f>SUM(H60:I62,L60,K60:K62)</f>
        <v>590000</v>
      </c>
      <c r="H60" s="91">
        <v>242000</v>
      </c>
      <c r="I60" s="91">
        <v>0</v>
      </c>
      <c r="J60" s="49" t="s">
        <v>15</v>
      </c>
      <c r="K60" s="50">
        <v>348000</v>
      </c>
      <c r="L60" s="91"/>
      <c r="M60" s="76" t="s">
        <v>16</v>
      </c>
      <c r="N60" s="78" t="s">
        <v>19</v>
      </c>
      <c r="Q60" s="35"/>
    </row>
    <row r="61" spans="1:17" ht="12.75" customHeight="1">
      <c r="A61" s="94"/>
      <c r="B61" s="96"/>
      <c r="C61" s="96"/>
      <c r="D61" s="82"/>
      <c r="E61" s="100"/>
      <c r="F61" s="105"/>
      <c r="G61" s="72"/>
      <c r="H61" s="91"/>
      <c r="I61" s="91"/>
      <c r="J61" s="51" t="s">
        <v>17</v>
      </c>
      <c r="K61" s="52">
        <v>0</v>
      </c>
      <c r="L61" s="91"/>
      <c r="M61" s="76"/>
      <c r="N61" s="78"/>
      <c r="Q61" s="35"/>
    </row>
    <row r="62" spans="1:17" ht="12.75" customHeight="1">
      <c r="A62" s="94"/>
      <c r="B62" s="96"/>
      <c r="C62" s="96"/>
      <c r="D62" s="98"/>
      <c r="E62" s="100"/>
      <c r="F62" s="105"/>
      <c r="G62" s="72"/>
      <c r="H62" s="91"/>
      <c r="I62" s="91"/>
      <c r="J62" s="53" t="s">
        <v>18</v>
      </c>
      <c r="K62" s="54">
        <v>0</v>
      </c>
      <c r="L62" s="91"/>
      <c r="M62" s="76"/>
      <c r="N62" s="89"/>
      <c r="Q62" s="35"/>
    </row>
    <row r="63" spans="1:17" ht="12.75" customHeight="1">
      <c r="A63" s="185" t="s">
        <v>46</v>
      </c>
      <c r="B63" s="172" t="s">
        <v>53</v>
      </c>
      <c r="C63" s="172" t="s">
        <v>54</v>
      </c>
      <c r="D63" s="123" t="s">
        <v>81</v>
      </c>
      <c r="E63" s="146" t="s">
        <v>89</v>
      </c>
      <c r="F63" s="105">
        <v>0</v>
      </c>
      <c r="G63" s="71">
        <f>SUM(H63:I65,L63,K63:K65)</f>
        <v>100000</v>
      </c>
      <c r="H63" s="91">
        <v>100000</v>
      </c>
      <c r="I63" s="91">
        <v>0</v>
      </c>
      <c r="J63" s="49" t="s">
        <v>15</v>
      </c>
      <c r="K63" s="50">
        <v>0</v>
      </c>
      <c r="L63" s="91"/>
      <c r="M63" s="76" t="s">
        <v>16</v>
      </c>
      <c r="N63" s="78" t="s">
        <v>19</v>
      </c>
      <c r="Q63" s="35"/>
    </row>
    <row r="64" spans="1:17" ht="12.75" customHeight="1">
      <c r="A64" s="94"/>
      <c r="B64" s="96"/>
      <c r="C64" s="96"/>
      <c r="D64" s="82"/>
      <c r="E64" s="100"/>
      <c r="F64" s="105"/>
      <c r="G64" s="72"/>
      <c r="H64" s="91"/>
      <c r="I64" s="91"/>
      <c r="J64" s="51" t="s">
        <v>17</v>
      </c>
      <c r="K64" s="52">
        <v>0</v>
      </c>
      <c r="L64" s="91"/>
      <c r="M64" s="76"/>
      <c r="N64" s="78"/>
      <c r="Q64" s="35"/>
    </row>
    <row r="65" spans="1:17" ht="12.75" customHeight="1" thickBot="1">
      <c r="A65" s="127"/>
      <c r="B65" s="183"/>
      <c r="C65" s="183"/>
      <c r="D65" s="129"/>
      <c r="E65" s="147"/>
      <c r="F65" s="150"/>
      <c r="G65" s="182"/>
      <c r="H65" s="140"/>
      <c r="I65" s="140"/>
      <c r="J65" s="57" t="s">
        <v>18</v>
      </c>
      <c r="K65" s="58">
        <v>0</v>
      </c>
      <c r="L65" s="140"/>
      <c r="M65" s="145"/>
      <c r="N65" s="139"/>
      <c r="Q65" s="35"/>
    </row>
    <row r="66" spans="1:19" ht="12.75" customHeight="1">
      <c r="A66" s="93" t="s">
        <v>55</v>
      </c>
      <c r="B66" s="95" t="s">
        <v>53</v>
      </c>
      <c r="C66" s="95" t="s">
        <v>118</v>
      </c>
      <c r="D66" s="97" t="s">
        <v>81</v>
      </c>
      <c r="E66" s="99" t="s">
        <v>120</v>
      </c>
      <c r="F66" s="104">
        <v>0</v>
      </c>
      <c r="G66" s="71">
        <f>SUM(H66:I68,L66,K66:K68)</f>
        <v>25500</v>
      </c>
      <c r="H66" s="90">
        <v>5500</v>
      </c>
      <c r="I66" s="90">
        <v>0</v>
      </c>
      <c r="J66" s="51" t="s">
        <v>15</v>
      </c>
      <c r="K66" s="52">
        <v>20000</v>
      </c>
      <c r="L66" s="90"/>
      <c r="M66" s="88" t="s">
        <v>16</v>
      </c>
      <c r="N66" s="78" t="s">
        <v>119</v>
      </c>
      <c r="P66" s="35"/>
      <c r="Q66" s="35"/>
      <c r="R66" s="35"/>
      <c r="S66" s="35"/>
    </row>
    <row r="67" spans="1:19" ht="12.75" customHeight="1">
      <c r="A67" s="94"/>
      <c r="B67" s="96"/>
      <c r="C67" s="96"/>
      <c r="D67" s="82"/>
      <c r="E67" s="100"/>
      <c r="F67" s="105"/>
      <c r="G67" s="72"/>
      <c r="H67" s="91"/>
      <c r="I67" s="91"/>
      <c r="J67" s="51" t="s">
        <v>17</v>
      </c>
      <c r="K67" s="52">
        <v>0</v>
      </c>
      <c r="L67" s="91"/>
      <c r="M67" s="76"/>
      <c r="N67" s="78"/>
      <c r="P67" s="35"/>
      <c r="Q67" s="35"/>
      <c r="R67" s="35"/>
      <c r="S67" s="35"/>
    </row>
    <row r="68" spans="1:19" ht="12.75" customHeight="1">
      <c r="A68" s="94"/>
      <c r="B68" s="96"/>
      <c r="C68" s="96"/>
      <c r="D68" s="98"/>
      <c r="E68" s="100"/>
      <c r="F68" s="105"/>
      <c r="G68" s="72"/>
      <c r="H68" s="91"/>
      <c r="I68" s="91"/>
      <c r="J68" s="53" t="s">
        <v>18</v>
      </c>
      <c r="K68" s="54">
        <v>0</v>
      </c>
      <c r="L68" s="91"/>
      <c r="M68" s="76"/>
      <c r="N68" s="89"/>
      <c r="P68" s="35"/>
      <c r="Q68" s="35"/>
      <c r="R68" s="35"/>
      <c r="S68" s="35"/>
    </row>
    <row r="69" spans="1:20" ht="12.75" customHeight="1">
      <c r="A69" s="93" t="s">
        <v>82</v>
      </c>
      <c r="B69" s="95" t="s">
        <v>53</v>
      </c>
      <c r="C69" s="95" t="s">
        <v>118</v>
      </c>
      <c r="D69" s="97" t="s">
        <v>81</v>
      </c>
      <c r="E69" s="99" t="s">
        <v>127</v>
      </c>
      <c r="F69" s="104">
        <v>0</v>
      </c>
      <c r="G69" s="71">
        <f>SUM(H69:I71,L69,K69:K71)</f>
        <v>13500</v>
      </c>
      <c r="H69" s="90">
        <v>1500</v>
      </c>
      <c r="I69" s="90">
        <v>0</v>
      </c>
      <c r="J69" s="51" t="s">
        <v>15</v>
      </c>
      <c r="K69" s="52">
        <v>12000</v>
      </c>
      <c r="L69" s="90"/>
      <c r="M69" s="88" t="s">
        <v>16</v>
      </c>
      <c r="N69" s="78" t="s">
        <v>128</v>
      </c>
      <c r="Q69" s="35"/>
      <c r="S69" s="35"/>
      <c r="T69" s="35"/>
    </row>
    <row r="70" spans="1:17" ht="12.75" customHeight="1">
      <c r="A70" s="94"/>
      <c r="B70" s="96"/>
      <c r="C70" s="96"/>
      <c r="D70" s="82"/>
      <c r="E70" s="100"/>
      <c r="F70" s="105"/>
      <c r="G70" s="72"/>
      <c r="H70" s="91"/>
      <c r="I70" s="91"/>
      <c r="J70" s="51" t="s">
        <v>17</v>
      </c>
      <c r="K70" s="52">
        <v>0</v>
      </c>
      <c r="L70" s="91"/>
      <c r="M70" s="76"/>
      <c r="N70" s="78"/>
      <c r="Q70" s="35"/>
    </row>
    <row r="71" spans="1:17" ht="12.75" customHeight="1" thickBot="1">
      <c r="A71" s="94"/>
      <c r="B71" s="96"/>
      <c r="C71" s="96"/>
      <c r="D71" s="98"/>
      <c r="E71" s="100"/>
      <c r="F71" s="105"/>
      <c r="G71" s="72"/>
      <c r="H71" s="91"/>
      <c r="I71" s="91"/>
      <c r="J71" s="53" t="s">
        <v>18</v>
      </c>
      <c r="K71" s="54">
        <v>0</v>
      </c>
      <c r="L71" s="91"/>
      <c r="M71" s="76"/>
      <c r="N71" s="89"/>
      <c r="Q71" s="35"/>
    </row>
    <row r="72" spans="1:19" ht="21.75" customHeight="1" thickBot="1">
      <c r="A72" s="37"/>
      <c r="B72" s="36" t="s">
        <v>53</v>
      </c>
      <c r="C72" s="22"/>
      <c r="D72" s="22"/>
      <c r="E72" s="23" t="s">
        <v>60</v>
      </c>
      <c r="F72" s="59">
        <f>SUM(F54:F71)</f>
        <v>851081</v>
      </c>
      <c r="G72" s="59">
        <f>SUM(G54:G71)</f>
        <v>2502881</v>
      </c>
      <c r="H72" s="59">
        <f>SUM(H54:H71)</f>
        <v>974671</v>
      </c>
      <c r="I72" s="59">
        <f>SUM(I54:I71)</f>
        <v>0</v>
      </c>
      <c r="J72" s="60"/>
      <c r="K72" s="59">
        <f>SUM(K54:K71)</f>
        <v>977129</v>
      </c>
      <c r="L72" s="59">
        <f>SUM(L54:L71)</f>
        <v>551081</v>
      </c>
      <c r="M72" s="45"/>
      <c r="N72" s="46"/>
      <c r="P72" s="35"/>
      <c r="Q72" s="35"/>
      <c r="R72" s="35"/>
      <c r="S72" s="35"/>
    </row>
    <row r="73" spans="1:14" ht="12.75" customHeight="1">
      <c r="A73" s="79" t="s">
        <v>65</v>
      </c>
      <c r="B73" s="102" t="s">
        <v>21</v>
      </c>
      <c r="C73" s="102" t="s">
        <v>22</v>
      </c>
      <c r="D73" s="81" t="s">
        <v>81</v>
      </c>
      <c r="E73" s="83" t="s">
        <v>129</v>
      </c>
      <c r="F73" s="85">
        <v>0</v>
      </c>
      <c r="G73" s="151">
        <f>SUM(H73:I75,L73,K73:K75)</f>
        <v>300000</v>
      </c>
      <c r="H73" s="74">
        <v>180000</v>
      </c>
      <c r="I73" s="74">
        <v>0</v>
      </c>
      <c r="J73" s="61" t="s">
        <v>15</v>
      </c>
      <c r="K73" s="62">
        <v>120000</v>
      </c>
      <c r="L73" s="74">
        <v>0</v>
      </c>
      <c r="M73" s="186" t="s">
        <v>16</v>
      </c>
      <c r="N73" s="92" t="s">
        <v>19</v>
      </c>
    </row>
    <row r="74" spans="1:14" ht="12.75" customHeight="1">
      <c r="A74" s="80"/>
      <c r="B74" s="82"/>
      <c r="C74" s="82"/>
      <c r="D74" s="82"/>
      <c r="E74" s="84"/>
      <c r="F74" s="86"/>
      <c r="G74" s="72"/>
      <c r="H74" s="75"/>
      <c r="I74" s="75"/>
      <c r="J74" s="51" t="s">
        <v>17</v>
      </c>
      <c r="K74" s="52">
        <v>0</v>
      </c>
      <c r="L74" s="75"/>
      <c r="M74" s="76"/>
      <c r="N74" s="78"/>
    </row>
    <row r="75" spans="1:14" ht="12.75" customHeight="1">
      <c r="A75" s="101"/>
      <c r="B75" s="103"/>
      <c r="C75" s="103"/>
      <c r="D75" s="103"/>
      <c r="E75" s="173"/>
      <c r="F75" s="107"/>
      <c r="G75" s="152"/>
      <c r="H75" s="87"/>
      <c r="I75" s="87"/>
      <c r="J75" s="63" t="s">
        <v>18</v>
      </c>
      <c r="K75" s="64">
        <v>0</v>
      </c>
      <c r="L75" s="87"/>
      <c r="M75" s="187"/>
      <c r="N75" s="89"/>
    </row>
    <row r="76" spans="1:14" ht="12.75" customHeight="1">
      <c r="A76" s="190" t="s">
        <v>126</v>
      </c>
      <c r="B76" s="82" t="s">
        <v>21</v>
      </c>
      <c r="C76" s="82" t="s">
        <v>22</v>
      </c>
      <c r="D76" s="97" t="s">
        <v>80</v>
      </c>
      <c r="E76" s="84" t="s">
        <v>23</v>
      </c>
      <c r="F76" s="86">
        <v>0</v>
      </c>
      <c r="G76" s="71">
        <f>SUM(H76:I78,L76,K76:K78)</f>
        <v>80000</v>
      </c>
      <c r="H76" s="75">
        <v>80000</v>
      </c>
      <c r="I76" s="75">
        <v>0</v>
      </c>
      <c r="J76" s="51" t="s">
        <v>15</v>
      </c>
      <c r="K76" s="52">
        <v>0</v>
      </c>
      <c r="L76" s="75">
        <v>0</v>
      </c>
      <c r="M76" s="88" t="s">
        <v>16</v>
      </c>
      <c r="N76" s="78" t="s">
        <v>19</v>
      </c>
    </row>
    <row r="77" spans="1:14" ht="12.75" customHeight="1">
      <c r="A77" s="80"/>
      <c r="B77" s="82"/>
      <c r="C77" s="82"/>
      <c r="D77" s="82"/>
      <c r="E77" s="84"/>
      <c r="F77" s="86"/>
      <c r="G77" s="72"/>
      <c r="H77" s="75"/>
      <c r="I77" s="75"/>
      <c r="J77" s="51" t="s">
        <v>17</v>
      </c>
      <c r="K77" s="52">
        <v>0</v>
      </c>
      <c r="L77" s="75"/>
      <c r="M77" s="76"/>
      <c r="N77" s="78"/>
    </row>
    <row r="78" spans="1:14" ht="12.75" customHeight="1" thickBot="1">
      <c r="A78" s="101"/>
      <c r="B78" s="103"/>
      <c r="C78" s="103"/>
      <c r="D78" s="129"/>
      <c r="E78" s="173"/>
      <c r="F78" s="107"/>
      <c r="G78" s="72"/>
      <c r="H78" s="87"/>
      <c r="I78" s="87"/>
      <c r="J78" s="53" t="s">
        <v>18</v>
      </c>
      <c r="K78" s="64">
        <v>0</v>
      </c>
      <c r="L78" s="87"/>
      <c r="M78" s="76"/>
      <c r="N78" s="89"/>
    </row>
    <row r="79" spans="1:14" ht="21.75" customHeight="1" thickBot="1">
      <c r="A79" s="21"/>
      <c r="B79" s="22" t="s">
        <v>21</v>
      </c>
      <c r="C79" s="22"/>
      <c r="D79" s="22"/>
      <c r="E79" s="23" t="s">
        <v>24</v>
      </c>
      <c r="F79" s="59">
        <f>SUM(F73:F75)</f>
        <v>0</v>
      </c>
      <c r="G79" s="59">
        <f>SUM(G73:G78)</f>
        <v>380000</v>
      </c>
      <c r="H79" s="59">
        <f>SUM(H73:H78)</f>
        <v>260000</v>
      </c>
      <c r="I79" s="59">
        <f>SUM(I73:I78)</f>
        <v>0</v>
      </c>
      <c r="J79" s="60"/>
      <c r="K79" s="59">
        <f>SUM(K73:K78)</f>
        <v>120000</v>
      </c>
      <c r="L79" s="59">
        <f>SUM(L73:L78)</f>
        <v>0</v>
      </c>
      <c r="M79" s="45"/>
      <c r="N79" s="46"/>
    </row>
    <row r="80" spans="1:14" ht="12.75" customHeight="1">
      <c r="A80" s="79" t="s">
        <v>90</v>
      </c>
      <c r="B80" s="81" t="s">
        <v>106</v>
      </c>
      <c r="C80" s="81" t="s">
        <v>107</v>
      </c>
      <c r="D80" s="81" t="s">
        <v>81</v>
      </c>
      <c r="E80" s="83" t="s">
        <v>108</v>
      </c>
      <c r="F80" s="85">
        <v>0</v>
      </c>
      <c r="G80" s="71">
        <f>SUM(H80:I82,L80,K80:K82)</f>
        <v>20000</v>
      </c>
      <c r="H80" s="74">
        <v>20000</v>
      </c>
      <c r="I80" s="74">
        <v>0</v>
      </c>
      <c r="J80" s="49" t="s">
        <v>15</v>
      </c>
      <c r="K80" s="62">
        <v>0</v>
      </c>
      <c r="L80" s="74">
        <v>0</v>
      </c>
      <c r="M80" s="76" t="s">
        <v>16</v>
      </c>
      <c r="N80" s="78" t="s">
        <v>19</v>
      </c>
    </row>
    <row r="81" spans="1:14" ht="12.75" customHeight="1">
      <c r="A81" s="80"/>
      <c r="B81" s="82"/>
      <c r="C81" s="82"/>
      <c r="D81" s="82"/>
      <c r="E81" s="84"/>
      <c r="F81" s="86"/>
      <c r="G81" s="72"/>
      <c r="H81" s="75"/>
      <c r="I81" s="75"/>
      <c r="J81" s="51" t="s">
        <v>17</v>
      </c>
      <c r="K81" s="52">
        <v>0</v>
      </c>
      <c r="L81" s="75"/>
      <c r="M81" s="76"/>
      <c r="N81" s="78"/>
    </row>
    <row r="82" spans="1:14" ht="12.75" customHeight="1" thickBot="1">
      <c r="A82" s="80"/>
      <c r="B82" s="82"/>
      <c r="C82" s="82"/>
      <c r="D82" s="82"/>
      <c r="E82" s="84"/>
      <c r="F82" s="86"/>
      <c r="G82" s="73"/>
      <c r="H82" s="75"/>
      <c r="I82" s="75"/>
      <c r="J82" s="51" t="s">
        <v>18</v>
      </c>
      <c r="K82" s="52">
        <v>0</v>
      </c>
      <c r="L82" s="75"/>
      <c r="M82" s="77"/>
      <c r="N82" s="78"/>
    </row>
    <row r="83" spans="1:14" ht="21.75" customHeight="1" thickBot="1">
      <c r="A83" s="21"/>
      <c r="B83" s="22" t="s">
        <v>106</v>
      </c>
      <c r="C83" s="22"/>
      <c r="D83" s="22"/>
      <c r="E83" s="23" t="s">
        <v>124</v>
      </c>
      <c r="F83" s="59">
        <f>F80</f>
        <v>0</v>
      </c>
      <c r="G83" s="59">
        <f>G80</f>
        <v>20000</v>
      </c>
      <c r="H83" s="59">
        <f>H80</f>
        <v>20000</v>
      </c>
      <c r="I83" s="59">
        <f>I80</f>
        <v>0</v>
      </c>
      <c r="J83" s="60"/>
      <c r="K83" s="59">
        <f>SUM(K80:K82)</f>
        <v>0</v>
      </c>
      <c r="L83" s="59">
        <f>L80</f>
        <v>0</v>
      </c>
      <c r="M83" s="45"/>
      <c r="N83" s="46"/>
    </row>
    <row r="84" spans="1:14" ht="12.75" customHeight="1">
      <c r="A84" s="79" t="s">
        <v>68</v>
      </c>
      <c r="B84" s="81" t="s">
        <v>138</v>
      </c>
      <c r="C84" s="81" t="s">
        <v>139</v>
      </c>
      <c r="D84" s="81" t="s">
        <v>81</v>
      </c>
      <c r="E84" s="83" t="s">
        <v>140</v>
      </c>
      <c r="F84" s="85">
        <v>0</v>
      </c>
      <c r="G84" s="71">
        <f>SUM(H84:I86,L84,K84:K86)</f>
        <v>42000</v>
      </c>
      <c r="H84" s="74">
        <v>12000</v>
      </c>
      <c r="I84" s="74">
        <v>0</v>
      </c>
      <c r="J84" s="49" t="s">
        <v>15</v>
      </c>
      <c r="K84" s="62">
        <v>30000</v>
      </c>
      <c r="L84" s="74">
        <v>0</v>
      </c>
      <c r="M84" s="76" t="s">
        <v>16</v>
      </c>
      <c r="N84" s="78" t="s">
        <v>19</v>
      </c>
    </row>
    <row r="85" spans="1:14" ht="12.75" customHeight="1">
      <c r="A85" s="80"/>
      <c r="B85" s="82"/>
      <c r="C85" s="82"/>
      <c r="D85" s="82"/>
      <c r="E85" s="84"/>
      <c r="F85" s="86"/>
      <c r="G85" s="72"/>
      <c r="H85" s="75"/>
      <c r="I85" s="75"/>
      <c r="J85" s="51" t="s">
        <v>17</v>
      </c>
      <c r="K85" s="52">
        <v>0</v>
      </c>
      <c r="L85" s="75"/>
      <c r="M85" s="76"/>
      <c r="N85" s="78"/>
    </row>
    <row r="86" spans="1:14" ht="12.75" customHeight="1" thickBot="1">
      <c r="A86" s="80"/>
      <c r="B86" s="82"/>
      <c r="C86" s="82"/>
      <c r="D86" s="82"/>
      <c r="E86" s="84"/>
      <c r="F86" s="86"/>
      <c r="G86" s="73"/>
      <c r="H86" s="75"/>
      <c r="I86" s="75"/>
      <c r="J86" s="51" t="s">
        <v>18</v>
      </c>
      <c r="K86" s="52">
        <v>0</v>
      </c>
      <c r="L86" s="75"/>
      <c r="M86" s="77"/>
      <c r="N86" s="78"/>
    </row>
    <row r="87" spans="1:14" ht="35.25" customHeight="1" thickBot="1">
      <c r="A87" s="21"/>
      <c r="B87" s="22" t="s">
        <v>138</v>
      </c>
      <c r="C87" s="22"/>
      <c r="D87" s="22"/>
      <c r="E87" s="23" t="s">
        <v>142</v>
      </c>
      <c r="F87" s="59">
        <f>F84</f>
        <v>0</v>
      </c>
      <c r="G87" s="59">
        <f>G84</f>
        <v>42000</v>
      </c>
      <c r="H87" s="59">
        <f>H84</f>
        <v>12000</v>
      </c>
      <c r="I87" s="59">
        <f>I84</f>
        <v>0</v>
      </c>
      <c r="J87" s="60"/>
      <c r="K87" s="59">
        <f>SUM(K84:K86)</f>
        <v>30000</v>
      </c>
      <c r="L87" s="59">
        <f>L84</f>
        <v>0</v>
      </c>
      <c r="M87" s="45"/>
      <c r="N87" s="46"/>
    </row>
    <row r="88" spans="1:14" ht="12.75" customHeight="1">
      <c r="A88" s="188" t="s">
        <v>69</v>
      </c>
      <c r="B88" s="97" t="s">
        <v>56</v>
      </c>
      <c r="C88" s="97" t="s">
        <v>57</v>
      </c>
      <c r="D88" s="97" t="s">
        <v>81</v>
      </c>
      <c r="E88" s="132" t="s">
        <v>141</v>
      </c>
      <c r="F88" s="86">
        <v>0</v>
      </c>
      <c r="G88" s="90">
        <f>SUM(H88,I88,K88:K90,L88)</f>
        <v>1079553.78</v>
      </c>
      <c r="H88" s="75">
        <v>165979.07</v>
      </c>
      <c r="I88" s="75">
        <v>0</v>
      </c>
      <c r="J88" s="51" t="s">
        <v>15</v>
      </c>
      <c r="K88" s="52">
        <v>0</v>
      </c>
      <c r="L88" s="75">
        <v>913574.71</v>
      </c>
      <c r="M88" s="117" t="s">
        <v>16</v>
      </c>
      <c r="N88" s="78" t="s">
        <v>19</v>
      </c>
    </row>
    <row r="89" spans="1:16" ht="12.75" customHeight="1">
      <c r="A89" s="180"/>
      <c r="B89" s="82"/>
      <c r="C89" s="82"/>
      <c r="D89" s="97"/>
      <c r="E89" s="84"/>
      <c r="F89" s="86"/>
      <c r="G89" s="91"/>
      <c r="H89" s="75"/>
      <c r="I89" s="75"/>
      <c r="J89" s="51" t="s">
        <v>17</v>
      </c>
      <c r="K89" s="52">
        <v>0</v>
      </c>
      <c r="L89" s="75"/>
      <c r="M89" s="117"/>
      <c r="N89" s="78"/>
      <c r="P89" s="42"/>
    </row>
    <row r="90" spans="1:14" ht="12.75" customHeight="1">
      <c r="A90" s="181"/>
      <c r="B90" s="103"/>
      <c r="C90" s="103"/>
      <c r="D90" s="122"/>
      <c r="E90" s="173"/>
      <c r="F90" s="107"/>
      <c r="G90" s="111"/>
      <c r="H90" s="87"/>
      <c r="I90" s="87"/>
      <c r="J90" s="63" t="s">
        <v>18</v>
      </c>
      <c r="K90" s="64">
        <v>0</v>
      </c>
      <c r="L90" s="87"/>
      <c r="M90" s="118"/>
      <c r="N90" s="89"/>
    </row>
    <row r="91" spans="1:14" ht="12.75" customHeight="1">
      <c r="A91" s="179" t="s">
        <v>137</v>
      </c>
      <c r="B91" s="97" t="s">
        <v>56</v>
      </c>
      <c r="C91" s="97" t="s">
        <v>57</v>
      </c>
      <c r="D91" s="121" t="s">
        <v>81</v>
      </c>
      <c r="E91" s="132" t="s">
        <v>97</v>
      </c>
      <c r="F91" s="86">
        <v>0</v>
      </c>
      <c r="G91" s="90">
        <f>SUM(H91,I91,K91:K93,L91)</f>
        <v>100000</v>
      </c>
      <c r="H91" s="75">
        <v>30000</v>
      </c>
      <c r="I91" s="75">
        <v>0</v>
      </c>
      <c r="J91" s="51" t="s">
        <v>15</v>
      </c>
      <c r="K91" s="52">
        <v>70000</v>
      </c>
      <c r="L91" s="75">
        <v>0</v>
      </c>
      <c r="M91" s="117" t="s">
        <v>16</v>
      </c>
      <c r="N91" s="78" t="s">
        <v>19</v>
      </c>
    </row>
    <row r="92" spans="1:14" ht="12.75" customHeight="1">
      <c r="A92" s="180"/>
      <c r="B92" s="82"/>
      <c r="C92" s="82"/>
      <c r="D92" s="97"/>
      <c r="E92" s="84"/>
      <c r="F92" s="86"/>
      <c r="G92" s="91"/>
      <c r="H92" s="75"/>
      <c r="I92" s="75"/>
      <c r="J92" s="51" t="s">
        <v>17</v>
      </c>
      <c r="K92" s="52">
        <v>0</v>
      </c>
      <c r="L92" s="75"/>
      <c r="M92" s="117"/>
      <c r="N92" s="78"/>
    </row>
    <row r="93" spans="1:14" ht="12.75" customHeight="1" thickBot="1">
      <c r="A93" s="181"/>
      <c r="B93" s="103"/>
      <c r="C93" s="103"/>
      <c r="D93" s="122"/>
      <c r="E93" s="173"/>
      <c r="F93" s="107"/>
      <c r="G93" s="111"/>
      <c r="H93" s="87"/>
      <c r="I93" s="87"/>
      <c r="J93" s="63" t="s">
        <v>18</v>
      </c>
      <c r="K93" s="64">
        <v>0</v>
      </c>
      <c r="L93" s="87"/>
      <c r="M93" s="118"/>
      <c r="N93" s="89"/>
    </row>
    <row r="94" spans="1:17" ht="21.75" customHeight="1" thickBot="1">
      <c r="A94" s="21"/>
      <c r="B94" s="22" t="s">
        <v>56</v>
      </c>
      <c r="C94" s="22"/>
      <c r="D94" s="22"/>
      <c r="E94" s="23" t="s">
        <v>58</v>
      </c>
      <c r="F94" s="59">
        <f>SUM(F88:F93)</f>
        <v>0</v>
      </c>
      <c r="G94" s="59">
        <f>SUM(G88:G93)</f>
        <v>1179553.78</v>
      </c>
      <c r="H94" s="59">
        <f>SUM(H88:H93)</f>
        <v>195979.07</v>
      </c>
      <c r="I94" s="59">
        <f>SUM(I88:I93)</f>
        <v>0</v>
      </c>
      <c r="J94" s="60"/>
      <c r="K94" s="59">
        <f>SUM(K88:K93)</f>
        <v>70000</v>
      </c>
      <c r="L94" s="59">
        <f>SUM(L88:L93)</f>
        <v>913574.71</v>
      </c>
      <c r="M94" s="45"/>
      <c r="N94" s="46"/>
      <c r="Q94" s="35"/>
    </row>
    <row r="95" spans="1:14" ht="15" customHeight="1">
      <c r="A95" s="143" t="s">
        <v>83</v>
      </c>
      <c r="B95" s="82" t="s">
        <v>25</v>
      </c>
      <c r="C95" s="97" t="s">
        <v>59</v>
      </c>
      <c r="D95" s="81" t="s">
        <v>81</v>
      </c>
      <c r="E95" s="132" t="s">
        <v>67</v>
      </c>
      <c r="F95" s="86">
        <v>0</v>
      </c>
      <c r="G95" s="90">
        <f>SUM(H95,I95,K95:K97,L95)</f>
        <v>80000</v>
      </c>
      <c r="H95" s="75">
        <v>80000</v>
      </c>
      <c r="I95" s="75">
        <v>0</v>
      </c>
      <c r="J95" s="51" t="s">
        <v>15</v>
      </c>
      <c r="K95" s="52">
        <v>0</v>
      </c>
      <c r="L95" s="75">
        <v>0</v>
      </c>
      <c r="M95" s="117" t="s">
        <v>16</v>
      </c>
      <c r="N95" s="78" t="s">
        <v>19</v>
      </c>
    </row>
    <row r="96" spans="1:14" ht="15" customHeight="1">
      <c r="A96" s="126"/>
      <c r="B96" s="82"/>
      <c r="C96" s="82"/>
      <c r="D96" s="97"/>
      <c r="E96" s="84"/>
      <c r="F96" s="86"/>
      <c r="G96" s="91"/>
      <c r="H96" s="75"/>
      <c r="I96" s="75"/>
      <c r="J96" s="65" t="s">
        <v>17</v>
      </c>
      <c r="K96" s="52">
        <v>0</v>
      </c>
      <c r="L96" s="75"/>
      <c r="M96" s="117"/>
      <c r="N96" s="78"/>
    </row>
    <row r="97" spans="1:16" ht="15" customHeight="1">
      <c r="A97" s="144"/>
      <c r="B97" s="98"/>
      <c r="C97" s="98"/>
      <c r="D97" s="95"/>
      <c r="E97" s="174"/>
      <c r="F97" s="107"/>
      <c r="G97" s="111"/>
      <c r="H97" s="90"/>
      <c r="I97" s="90"/>
      <c r="J97" s="53" t="s">
        <v>18</v>
      </c>
      <c r="K97" s="54">
        <v>0</v>
      </c>
      <c r="L97" s="90"/>
      <c r="M97" s="118"/>
      <c r="N97" s="149"/>
      <c r="P97" s="35"/>
    </row>
    <row r="98" spans="1:16" ht="15" customHeight="1">
      <c r="A98" s="143" t="s">
        <v>70</v>
      </c>
      <c r="B98" s="128" t="s">
        <v>25</v>
      </c>
      <c r="C98" s="123" t="s">
        <v>59</v>
      </c>
      <c r="D98" s="123" t="s">
        <v>81</v>
      </c>
      <c r="E98" s="131" t="s">
        <v>73</v>
      </c>
      <c r="F98" s="106">
        <v>73000</v>
      </c>
      <c r="G98" s="90">
        <f>SUM(H98,I98,K98:K100,L98)</f>
        <v>50000</v>
      </c>
      <c r="H98" s="119">
        <v>50000</v>
      </c>
      <c r="I98" s="119">
        <v>0</v>
      </c>
      <c r="J98" s="51" t="s">
        <v>15</v>
      </c>
      <c r="K98" s="52">
        <v>0</v>
      </c>
      <c r="L98" s="119">
        <v>0</v>
      </c>
      <c r="M98" s="116" t="s">
        <v>16</v>
      </c>
      <c r="N98" s="78" t="s">
        <v>19</v>
      </c>
      <c r="P98" s="35"/>
    </row>
    <row r="99" spans="1:17" ht="15" customHeight="1">
      <c r="A99" s="126"/>
      <c r="B99" s="82"/>
      <c r="C99" s="82"/>
      <c r="D99" s="97"/>
      <c r="E99" s="132"/>
      <c r="F99" s="86"/>
      <c r="G99" s="91"/>
      <c r="H99" s="75"/>
      <c r="I99" s="75"/>
      <c r="J99" s="65" t="s">
        <v>17</v>
      </c>
      <c r="K99" s="52">
        <v>0</v>
      </c>
      <c r="L99" s="75"/>
      <c r="M99" s="117"/>
      <c r="N99" s="78"/>
      <c r="Q99" s="35"/>
    </row>
    <row r="100" spans="1:14" ht="15" customHeight="1">
      <c r="A100" s="144"/>
      <c r="B100" s="98"/>
      <c r="C100" s="98"/>
      <c r="D100" s="95"/>
      <c r="E100" s="99"/>
      <c r="F100" s="107"/>
      <c r="G100" s="111"/>
      <c r="H100" s="90"/>
      <c r="I100" s="90"/>
      <c r="J100" s="53" t="s">
        <v>18</v>
      </c>
      <c r="K100" s="54">
        <v>0</v>
      </c>
      <c r="L100" s="90"/>
      <c r="M100" s="118"/>
      <c r="N100" s="89"/>
    </row>
    <row r="101" spans="1:14" ht="15" customHeight="1">
      <c r="A101" s="143" t="s">
        <v>130</v>
      </c>
      <c r="B101" s="128" t="s">
        <v>25</v>
      </c>
      <c r="C101" s="123" t="s">
        <v>59</v>
      </c>
      <c r="D101" s="123" t="s">
        <v>81</v>
      </c>
      <c r="E101" s="131" t="s">
        <v>92</v>
      </c>
      <c r="F101" s="106">
        <v>152000</v>
      </c>
      <c r="G101" s="90">
        <f>SUM(H101,I101,K101:K103,L101)</f>
        <v>52000</v>
      </c>
      <c r="H101" s="119">
        <v>52000</v>
      </c>
      <c r="I101" s="119">
        <v>0</v>
      </c>
      <c r="J101" s="51" t="s">
        <v>15</v>
      </c>
      <c r="K101" s="52">
        <v>0</v>
      </c>
      <c r="L101" s="119">
        <v>0</v>
      </c>
      <c r="M101" s="116" t="s">
        <v>16</v>
      </c>
      <c r="N101" s="78" t="s">
        <v>19</v>
      </c>
    </row>
    <row r="102" spans="1:14" ht="15" customHeight="1">
      <c r="A102" s="126"/>
      <c r="B102" s="82"/>
      <c r="C102" s="82"/>
      <c r="D102" s="97"/>
      <c r="E102" s="132"/>
      <c r="F102" s="86"/>
      <c r="G102" s="91"/>
      <c r="H102" s="75"/>
      <c r="I102" s="75"/>
      <c r="J102" s="65" t="s">
        <v>17</v>
      </c>
      <c r="K102" s="52">
        <v>0</v>
      </c>
      <c r="L102" s="75"/>
      <c r="M102" s="117"/>
      <c r="N102" s="78"/>
    </row>
    <row r="103" spans="1:14" ht="15" customHeight="1">
      <c r="A103" s="144"/>
      <c r="B103" s="98"/>
      <c r="C103" s="98"/>
      <c r="D103" s="95"/>
      <c r="E103" s="99"/>
      <c r="F103" s="107"/>
      <c r="G103" s="111"/>
      <c r="H103" s="90"/>
      <c r="I103" s="90"/>
      <c r="J103" s="53" t="s">
        <v>18</v>
      </c>
      <c r="K103" s="54">
        <v>0</v>
      </c>
      <c r="L103" s="90"/>
      <c r="M103" s="118"/>
      <c r="N103" s="89"/>
    </row>
    <row r="104" spans="1:14" ht="15" customHeight="1">
      <c r="A104" s="143" t="s">
        <v>91</v>
      </c>
      <c r="B104" s="128" t="s">
        <v>25</v>
      </c>
      <c r="C104" s="123" t="s">
        <v>59</v>
      </c>
      <c r="D104" s="123" t="s">
        <v>81</v>
      </c>
      <c r="E104" s="131" t="s">
        <v>136</v>
      </c>
      <c r="F104" s="106">
        <v>0</v>
      </c>
      <c r="G104" s="90">
        <f>SUM(H104,I104,K104:K106,L104)</f>
        <v>10000</v>
      </c>
      <c r="H104" s="119">
        <v>10000</v>
      </c>
      <c r="I104" s="119">
        <v>0</v>
      </c>
      <c r="J104" s="51" t="s">
        <v>15</v>
      </c>
      <c r="K104" s="52">
        <v>0</v>
      </c>
      <c r="L104" s="119">
        <v>0</v>
      </c>
      <c r="M104" s="116" t="s">
        <v>16</v>
      </c>
      <c r="N104" s="78" t="s">
        <v>19</v>
      </c>
    </row>
    <row r="105" spans="1:14" ht="15" customHeight="1">
      <c r="A105" s="126"/>
      <c r="B105" s="82"/>
      <c r="C105" s="82"/>
      <c r="D105" s="97"/>
      <c r="E105" s="132"/>
      <c r="F105" s="86"/>
      <c r="G105" s="91"/>
      <c r="H105" s="75"/>
      <c r="I105" s="75"/>
      <c r="J105" s="65" t="s">
        <v>17</v>
      </c>
      <c r="K105" s="52">
        <v>0</v>
      </c>
      <c r="L105" s="75"/>
      <c r="M105" s="117"/>
      <c r="N105" s="78"/>
    </row>
    <row r="106" spans="1:14" ht="15" customHeight="1">
      <c r="A106" s="144"/>
      <c r="B106" s="98"/>
      <c r="C106" s="98"/>
      <c r="D106" s="95"/>
      <c r="E106" s="99"/>
      <c r="F106" s="107"/>
      <c r="G106" s="111"/>
      <c r="H106" s="90"/>
      <c r="I106" s="90"/>
      <c r="J106" s="53" t="s">
        <v>18</v>
      </c>
      <c r="K106" s="54">
        <v>0</v>
      </c>
      <c r="L106" s="90"/>
      <c r="M106" s="118"/>
      <c r="N106" s="89"/>
    </row>
    <row r="107" spans="1:16" ht="15" customHeight="1">
      <c r="A107" s="125" t="s">
        <v>71</v>
      </c>
      <c r="B107" s="128" t="s">
        <v>25</v>
      </c>
      <c r="C107" s="123" t="s">
        <v>59</v>
      </c>
      <c r="D107" s="123" t="s">
        <v>81</v>
      </c>
      <c r="E107" s="131" t="s">
        <v>109</v>
      </c>
      <c r="F107" s="106">
        <v>0</v>
      </c>
      <c r="G107" s="90">
        <f>SUM(H107,I107,K107:K109,L107)</f>
        <v>25000</v>
      </c>
      <c r="H107" s="119">
        <v>25000</v>
      </c>
      <c r="I107" s="119">
        <v>0</v>
      </c>
      <c r="J107" s="51" t="s">
        <v>15</v>
      </c>
      <c r="K107" s="52">
        <v>0</v>
      </c>
      <c r="L107" s="119">
        <v>0</v>
      </c>
      <c r="M107" s="116" t="s">
        <v>16</v>
      </c>
      <c r="N107" s="138" t="s">
        <v>110</v>
      </c>
      <c r="P107" s="35"/>
    </row>
    <row r="108" spans="1:16" ht="15" customHeight="1">
      <c r="A108" s="126"/>
      <c r="B108" s="82"/>
      <c r="C108" s="82"/>
      <c r="D108" s="97"/>
      <c r="E108" s="132"/>
      <c r="F108" s="86"/>
      <c r="G108" s="91"/>
      <c r="H108" s="75"/>
      <c r="I108" s="75"/>
      <c r="J108" s="65" t="s">
        <v>17</v>
      </c>
      <c r="K108" s="52">
        <v>0</v>
      </c>
      <c r="L108" s="75"/>
      <c r="M108" s="117"/>
      <c r="N108" s="78"/>
      <c r="P108" s="35"/>
    </row>
    <row r="109" spans="1:17" ht="15" customHeight="1" thickBot="1">
      <c r="A109" s="127"/>
      <c r="B109" s="129"/>
      <c r="C109" s="129"/>
      <c r="D109" s="130"/>
      <c r="E109" s="133"/>
      <c r="F109" s="134"/>
      <c r="G109" s="140"/>
      <c r="H109" s="136"/>
      <c r="I109" s="136"/>
      <c r="J109" s="57" t="s">
        <v>18</v>
      </c>
      <c r="K109" s="58">
        <v>0</v>
      </c>
      <c r="L109" s="136"/>
      <c r="M109" s="137"/>
      <c r="N109" s="139"/>
      <c r="P109" s="35"/>
      <c r="Q109" s="35"/>
    </row>
    <row r="110" spans="1:16" ht="12.75" customHeight="1">
      <c r="A110" s="143" t="s">
        <v>131</v>
      </c>
      <c r="B110" s="128" t="s">
        <v>25</v>
      </c>
      <c r="C110" s="123" t="s">
        <v>61</v>
      </c>
      <c r="D110" s="123" t="s">
        <v>81</v>
      </c>
      <c r="E110" s="131" t="s">
        <v>111</v>
      </c>
      <c r="F110" s="106">
        <v>0</v>
      </c>
      <c r="G110" s="90">
        <f>SUM(H110,I110,K110:K112,L110)</f>
        <v>60000</v>
      </c>
      <c r="H110" s="73">
        <v>21822</v>
      </c>
      <c r="I110" s="119">
        <v>0</v>
      </c>
      <c r="J110" s="51" t="s">
        <v>15</v>
      </c>
      <c r="K110" s="52">
        <v>0</v>
      </c>
      <c r="L110" s="119">
        <v>38178</v>
      </c>
      <c r="M110" s="116" t="s">
        <v>16</v>
      </c>
      <c r="N110" s="78" t="s">
        <v>123</v>
      </c>
      <c r="P110" s="35"/>
    </row>
    <row r="111" spans="1:16" ht="12.75" customHeight="1">
      <c r="A111" s="126"/>
      <c r="B111" s="82"/>
      <c r="C111" s="82"/>
      <c r="D111" s="97"/>
      <c r="E111" s="132"/>
      <c r="F111" s="86"/>
      <c r="G111" s="91"/>
      <c r="H111" s="113"/>
      <c r="I111" s="75"/>
      <c r="J111" s="65" t="s">
        <v>17</v>
      </c>
      <c r="K111" s="52">
        <v>0</v>
      </c>
      <c r="L111" s="75"/>
      <c r="M111" s="117"/>
      <c r="N111" s="78"/>
      <c r="P111" s="35"/>
    </row>
    <row r="112" spans="1:16" ht="12.75" customHeight="1">
      <c r="A112" s="144"/>
      <c r="B112" s="98"/>
      <c r="C112" s="98"/>
      <c r="D112" s="95"/>
      <c r="E112" s="99"/>
      <c r="F112" s="107"/>
      <c r="G112" s="111"/>
      <c r="H112" s="124"/>
      <c r="I112" s="90"/>
      <c r="J112" s="53" t="s">
        <v>18</v>
      </c>
      <c r="K112" s="54">
        <v>0</v>
      </c>
      <c r="L112" s="90"/>
      <c r="M112" s="118"/>
      <c r="N112" s="89"/>
      <c r="P112" s="35"/>
    </row>
    <row r="113" spans="1:16" ht="12.75" customHeight="1">
      <c r="A113" s="143" t="s">
        <v>132</v>
      </c>
      <c r="B113" s="128" t="s">
        <v>25</v>
      </c>
      <c r="C113" s="123" t="s">
        <v>61</v>
      </c>
      <c r="D113" s="123" t="s">
        <v>81</v>
      </c>
      <c r="E113" s="131" t="s">
        <v>112</v>
      </c>
      <c r="F113" s="106">
        <v>60000</v>
      </c>
      <c r="G113" s="90">
        <f>SUM(H113,I113,K113:K115,L113)</f>
        <v>10000</v>
      </c>
      <c r="H113" s="73">
        <v>10000</v>
      </c>
      <c r="I113" s="119">
        <v>0</v>
      </c>
      <c r="J113" s="51" t="s">
        <v>15</v>
      </c>
      <c r="K113" s="52">
        <v>0</v>
      </c>
      <c r="L113" s="119">
        <v>0</v>
      </c>
      <c r="M113" s="116" t="s">
        <v>16</v>
      </c>
      <c r="N113" s="78" t="s">
        <v>19</v>
      </c>
      <c r="P113" s="35"/>
    </row>
    <row r="114" spans="1:16" ht="12.75" customHeight="1">
      <c r="A114" s="126"/>
      <c r="B114" s="82"/>
      <c r="C114" s="82"/>
      <c r="D114" s="97"/>
      <c r="E114" s="132"/>
      <c r="F114" s="86"/>
      <c r="G114" s="91"/>
      <c r="H114" s="113"/>
      <c r="I114" s="75"/>
      <c r="J114" s="65" t="s">
        <v>17</v>
      </c>
      <c r="K114" s="52">
        <v>0</v>
      </c>
      <c r="L114" s="75"/>
      <c r="M114" s="117"/>
      <c r="N114" s="78"/>
      <c r="P114" s="35"/>
    </row>
    <row r="115" spans="1:16" ht="12.75" customHeight="1">
      <c r="A115" s="144"/>
      <c r="B115" s="98"/>
      <c r="C115" s="98"/>
      <c r="D115" s="95"/>
      <c r="E115" s="99"/>
      <c r="F115" s="107"/>
      <c r="G115" s="111"/>
      <c r="H115" s="114"/>
      <c r="I115" s="90"/>
      <c r="J115" s="53" t="s">
        <v>18</v>
      </c>
      <c r="K115" s="54">
        <v>0</v>
      </c>
      <c r="L115" s="87"/>
      <c r="M115" s="118"/>
      <c r="N115" s="89"/>
      <c r="P115" s="35"/>
    </row>
    <row r="116" spans="1:14" ht="12.75" customHeight="1">
      <c r="A116" s="143" t="s">
        <v>133</v>
      </c>
      <c r="B116" s="120" t="s">
        <v>25</v>
      </c>
      <c r="C116" s="121" t="s">
        <v>61</v>
      </c>
      <c r="D116" s="123" t="s">
        <v>81</v>
      </c>
      <c r="E116" s="108" t="s">
        <v>113</v>
      </c>
      <c r="F116" s="106">
        <v>0</v>
      </c>
      <c r="G116" s="90">
        <f>SUM(H116,I116,K116:K118,L116)</f>
        <v>15000</v>
      </c>
      <c r="H116" s="112">
        <v>3000</v>
      </c>
      <c r="I116" s="115">
        <v>0</v>
      </c>
      <c r="J116" s="66" t="s">
        <v>15</v>
      </c>
      <c r="K116" s="67">
        <v>12000</v>
      </c>
      <c r="L116" s="115">
        <v>0</v>
      </c>
      <c r="M116" s="116" t="s">
        <v>16</v>
      </c>
      <c r="N116" s="78" t="s">
        <v>122</v>
      </c>
    </row>
    <row r="117" spans="1:14" ht="12.75" customHeight="1">
      <c r="A117" s="126"/>
      <c r="B117" s="82"/>
      <c r="C117" s="97"/>
      <c r="D117" s="97"/>
      <c r="E117" s="109"/>
      <c r="F117" s="86"/>
      <c r="G117" s="91"/>
      <c r="H117" s="113"/>
      <c r="I117" s="75"/>
      <c r="J117" s="65" t="s">
        <v>17</v>
      </c>
      <c r="K117" s="52">
        <v>0</v>
      </c>
      <c r="L117" s="75"/>
      <c r="M117" s="117"/>
      <c r="N117" s="78"/>
    </row>
    <row r="118" spans="1:14" ht="12.75" customHeight="1">
      <c r="A118" s="144"/>
      <c r="B118" s="103"/>
      <c r="C118" s="122"/>
      <c r="D118" s="95"/>
      <c r="E118" s="110"/>
      <c r="F118" s="107"/>
      <c r="G118" s="111"/>
      <c r="H118" s="114"/>
      <c r="I118" s="87"/>
      <c r="J118" s="63" t="s">
        <v>18</v>
      </c>
      <c r="K118" s="64">
        <v>0</v>
      </c>
      <c r="L118" s="87"/>
      <c r="M118" s="118"/>
      <c r="N118" s="89"/>
    </row>
    <row r="119" spans="1:18" ht="12.75" customHeight="1">
      <c r="A119" s="143" t="s">
        <v>72</v>
      </c>
      <c r="B119" s="120" t="s">
        <v>25</v>
      </c>
      <c r="C119" s="121" t="s">
        <v>61</v>
      </c>
      <c r="D119" s="123" t="s">
        <v>81</v>
      </c>
      <c r="E119" s="108" t="s">
        <v>114</v>
      </c>
      <c r="F119" s="106">
        <v>0</v>
      </c>
      <c r="G119" s="90">
        <f>SUM(H119,I119,K119:K121,L119)</f>
        <v>25000</v>
      </c>
      <c r="H119" s="112">
        <v>5000</v>
      </c>
      <c r="I119" s="115">
        <v>0</v>
      </c>
      <c r="J119" s="66" t="s">
        <v>15</v>
      </c>
      <c r="K119" s="67">
        <v>20000</v>
      </c>
      <c r="L119" s="115">
        <v>0</v>
      </c>
      <c r="M119" s="116" t="s">
        <v>16</v>
      </c>
      <c r="N119" s="78" t="s">
        <v>115</v>
      </c>
      <c r="Q119" s="35"/>
      <c r="R119" s="35"/>
    </row>
    <row r="120" spans="1:14" ht="12.75" customHeight="1">
      <c r="A120" s="126"/>
      <c r="B120" s="82"/>
      <c r="C120" s="97"/>
      <c r="D120" s="97"/>
      <c r="E120" s="109"/>
      <c r="F120" s="86"/>
      <c r="G120" s="91"/>
      <c r="H120" s="113"/>
      <c r="I120" s="75"/>
      <c r="J120" s="65" t="s">
        <v>17</v>
      </c>
      <c r="K120" s="52">
        <v>0</v>
      </c>
      <c r="L120" s="75"/>
      <c r="M120" s="117"/>
      <c r="N120" s="78"/>
    </row>
    <row r="121" spans="1:16" ht="12.75" customHeight="1">
      <c r="A121" s="144"/>
      <c r="B121" s="103"/>
      <c r="C121" s="122"/>
      <c r="D121" s="95"/>
      <c r="E121" s="110"/>
      <c r="F121" s="107"/>
      <c r="G121" s="111"/>
      <c r="H121" s="114"/>
      <c r="I121" s="87"/>
      <c r="J121" s="63" t="s">
        <v>18</v>
      </c>
      <c r="K121" s="64">
        <v>0</v>
      </c>
      <c r="L121" s="87"/>
      <c r="M121" s="118"/>
      <c r="N121" s="89"/>
      <c r="P121" s="35"/>
    </row>
    <row r="122" spans="1:14" ht="12.75" customHeight="1">
      <c r="A122" s="143" t="s">
        <v>134</v>
      </c>
      <c r="B122" s="120" t="s">
        <v>25</v>
      </c>
      <c r="C122" s="121" t="s">
        <v>61</v>
      </c>
      <c r="D122" s="123" t="s">
        <v>81</v>
      </c>
      <c r="E122" s="108" t="s">
        <v>116</v>
      </c>
      <c r="F122" s="106">
        <v>0</v>
      </c>
      <c r="G122" s="90">
        <f>SUM(H122,I122,K122:K124,L122)</f>
        <v>25000</v>
      </c>
      <c r="H122" s="112">
        <v>5000</v>
      </c>
      <c r="I122" s="115">
        <v>0</v>
      </c>
      <c r="J122" s="66" t="s">
        <v>15</v>
      </c>
      <c r="K122" s="67">
        <v>20000</v>
      </c>
      <c r="L122" s="115">
        <v>0</v>
      </c>
      <c r="M122" s="116" t="s">
        <v>16</v>
      </c>
      <c r="N122" s="78" t="s">
        <v>117</v>
      </c>
    </row>
    <row r="123" spans="1:14" ht="12.75" customHeight="1">
      <c r="A123" s="126"/>
      <c r="B123" s="82"/>
      <c r="C123" s="97"/>
      <c r="D123" s="97"/>
      <c r="E123" s="109"/>
      <c r="F123" s="86"/>
      <c r="G123" s="91"/>
      <c r="H123" s="113"/>
      <c r="I123" s="75"/>
      <c r="J123" s="65" t="s">
        <v>17</v>
      </c>
      <c r="K123" s="52">
        <v>0</v>
      </c>
      <c r="L123" s="75"/>
      <c r="M123" s="117"/>
      <c r="N123" s="78"/>
    </row>
    <row r="124" spans="1:14" ht="12.75" customHeight="1" thickBot="1">
      <c r="A124" s="144"/>
      <c r="B124" s="103"/>
      <c r="C124" s="122"/>
      <c r="D124" s="95"/>
      <c r="E124" s="110"/>
      <c r="F124" s="107"/>
      <c r="G124" s="111"/>
      <c r="H124" s="114"/>
      <c r="I124" s="87"/>
      <c r="J124" s="63" t="s">
        <v>18</v>
      </c>
      <c r="K124" s="64">
        <v>0</v>
      </c>
      <c r="L124" s="87"/>
      <c r="M124" s="118"/>
      <c r="N124" s="89"/>
    </row>
    <row r="125" spans="1:18" ht="28.5" customHeight="1" thickBot="1">
      <c r="A125" s="24"/>
      <c r="B125" s="19" t="s">
        <v>25</v>
      </c>
      <c r="C125" s="19"/>
      <c r="D125" s="19"/>
      <c r="E125" s="20" t="s">
        <v>26</v>
      </c>
      <c r="F125" s="68">
        <f>SUM(F95:F124)</f>
        <v>285000</v>
      </c>
      <c r="G125" s="68">
        <f>SUM(G95:G124)</f>
        <v>352000</v>
      </c>
      <c r="H125" s="68">
        <f>SUM(H95:H124)</f>
        <v>261822</v>
      </c>
      <c r="I125" s="68">
        <f>SUM(I95:I112)</f>
        <v>0</v>
      </c>
      <c r="J125" s="69"/>
      <c r="K125" s="68">
        <f>SUM(K95:K124)</f>
        <v>52000</v>
      </c>
      <c r="L125" s="68">
        <f>SUM(L95:L124)</f>
        <v>38178</v>
      </c>
      <c r="M125" s="43"/>
      <c r="N125" s="44"/>
      <c r="P125" s="35"/>
      <c r="Q125" s="35"/>
      <c r="R125" s="35"/>
    </row>
    <row r="126" spans="1:14" ht="15" customHeight="1">
      <c r="A126" s="93" t="s">
        <v>144</v>
      </c>
      <c r="B126" s="98" t="s">
        <v>47</v>
      </c>
      <c r="C126" s="98" t="s">
        <v>48</v>
      </c>
      <c r="D126" s="123" t="s">
        <v>81</v>
      </c>
      <c r="E126" s="99" t="s">
        <v>88</v>
      </c>
      <c r="F126" s="86">
        <v>0</v>
      </c>
      <c r="G126" s="90">
        <f>SUM(H126,I126,K126:K128,L126)</f>
        <v>173300</v>
      </c>
      <c r="H126" s="90">
        <v>173300</v>
      </c>
      <c r="I126" s="90">
        <v>0</v>
      </c>
      <c r="J126" s="51" t="s">
        <v>15</v>
      </c>
      <c r="K126" s="52">
        <v>0</v>
      </c>
      <c r="L126" s="90">
        <v>0</v>
      </c>
      <c r="M126" s="117" t="s">
        <v>16</v>
      </c>
      <c r="N126" s="149" t="s">
        <v>93</v>
      </c>
    </row>
    <row r="127" spans="1:14" ht="15" customHeight="1">
      <c r="A127" s="94"/>
      <c r="B127" s="98"/>
      <c r="C127" s="98"/>
      <c r="D127" s="97"/>
      <c r="E127" s="100"/>
      <c r="F127" s="86"/>
      <c r="G127" s="91"/>
      <c r="H127" s="90"/>
      <c r="I127" s="90"/>
      <c r="J127" s="65" t="s">
        <v>17</v>
      </c>
      <c r="K127" s="52">
        <v>0</v>
      </c>
      <c r="L127" s="90"/>
      <c r="M127" s="117"/>
      <c r="N127" s="149"/>
    </row>
    <row r="128" spans="1:14" ht="15" customHeight="1" thickBot="1">
      <c r="A128" s="144"/>
      <c r="B128" s="103"/>
      <c r="C128" s="103"/>
      <c r="D128" s="95"/>
      <c r="E128" s="148"/>
      <c r="F128" s="107"/>
      <c r="G128" s="111"/>
      <c r="H128" s="87"/>
      <c r="I128" s="87"/>
      <c r="J128" s="63" t="s">
        <v>18</v>
      </c>
      <c r="K128" s="64">
        <v>0</v>
      </c>
      <c r="L128" s="87"/>
      <c r="M128" s="118"/>
      <c r="N128" s="89"/>
    </row>
    <row r="129" spans="1:14" ht="28.5" customHeight="1" thickBot="1">
      <c r="A129" s="25"/>
      <c r="B129" s="22" t="s">
        <v>47</v>
      </c>
      <c r="C129" s="22"/>
      <c r="D129" s="22"/>
      <c r="E129" s="23" t="s">
        <v>49</v>
      </c>
      <c r="F129" s="59">
        <f>SUM(F126:F128)</f>
        <v>0</v>
      </c>
      <c r="G129" s="59">
        <f>SUM(G126:G128)</f>
        <v>173300</v>
      </c>
      <c r="H129" s="59">
        <f>SUM(H126:H128)</f>
        <v>173300</v>
      </c>
      <c r="I129" s="59">
        <f>SUM(I126:I128)</f>
        <v>0</v>
      </c>
      <c r="J129" s="60"/>
      <c r="K129" s="59">
        <f>SUM(K126:K128)</f>
        <v>0</v>
      </c>
      <c r="L129" s="59">
        <f>SUM(L126:L128)</f>
        <v>0</v>
      </c>
      <c r="M129" s="45"/>
      <c r="N129" s="46"/>
    </row>
    <row r="130" spans="1:14" ht="29.25" customHeight="1" thickBot="1">
      <c r="A130" s="184" t="s">
        <v>27</v>
      </c>
      <c r="B130" s="184"/>
      <c r="C130" s="184"/>
      <c r="D130" s="184"/>
      <c r="E130" s="184"/>
      <c r="F130" s="70">
        <f aca="true" t="shared" si="0" ref="F130:L130">SUM(F125,F79,F53,F94,F72,F129,F83,F87,)</f>
        <v>8743771</v>
      </c>
      <c r="G130" s="70">
        <f t="shared" si="0"/>
        <v>8481734.780000001</v>
      </c>
      <c r="H130" s="70">
        <f t="shared" si="0"/>
        <v>4931522.07</v>
      </c>
      <c r="I130" s="70">
        <f t="shared" si="0"/>
        <v>0</v>
      </c>
      <c r="J130" s="70">
        <f t="shared" si="0"/>
        <v>0</v>
      </c>
      <c r="K130" s="70">
        <f t="shared" si="0"/>
        <v>1249129</v>
      </c>
      <c r="L130" s="70">
        <f t="shared" si="0"/>
        <v>2301083.71</v>
      </c>
      <c r="M130" s="47"/>
      <c r="N130" s="48"/>
    </row>
    <row r="131" spans="1:14" ht="15" customHeight="1">
      <c r="A131" s="178" t="s">
        <v>28</v>
      </c>
      <c r="B131" s="178"/>
      <c r="C131" s="178"/>
      <c r="D131" s="178"/>
      <c r="E131" s="178"/>
      <c r="F131" s="178"/>
      <c r="G131" s="178"/>
      <c r="H131" s="178"/>
      <c r="I131" s="26"/>
      <c r="J131" s="27"/>
      <c r="K131" s="27"/>
      <c r="L131" s="27"/>
      <c r="M131" s="28"/>
      <c r="N131" s="8"/>
    </row>
    <row r="132" spans="1:14" ht="14.25" customHeight="1">
      <c r="A132" s="175" t="s">
        <v>29</v>
      </c>
      <c r="B132" s="175"/>
      <c r="C132" s="175"/>
      <c r="D132" s="175"/>
      <c r="E132" s="175"/>
      <c r="F132" s="175"/>
      <c r="G132" s="175"/>
      <c r="H132" s="175"/>
      <c r="I132" s="175"/>
      <c r="J132" s="27"/>
      <c r="K132" s="27"/>
      <c r="L132" s="27"/>
      <c r="M132" s="28"/>
      <c r="N132" s="8"/>
    </row>
    <row r="133" spans="1:14" ht="16.5" customHeight="1">
      <c r="A133" s="175" t="s">
        <v>30</v>
      </c>
      <c r="B133" s="175"/>
      <c r="C133" s="175"/>
      <c r="D133" s="175"/>
      <c r="E133" s="175"/>
      <c r="F133" s="175"/>
      <c r="G133" s="175"/>
      <c r="H133" s="175"/>
      <c r="I133" s="175"/>
      <c r="J133" s="27"/>
      <c r="K133" s="177" t="s">
        <v>38</v>
      </c>
      <c r="L133" s="177"/>
      <c r="M133" s="177"/>
      <c r="N133" s="8"/>
    </row>
    <row r="134" spans="1:14" ht="21.75" customHeight="1">
      <c r="A134" s="29"/>
      <c r="B134" s="30"/>
      <c r="C134" s="31"/>
      <c r="D134" s="31"/>
      <c r="E134" s="6"/>
      <c r="F134" s="6"/>
      <c r="G134" s="32"/>
      <c r="H134" s="6"/>
      <c r="I134" s="6" t="s">
        <v>31</v>
      </c>
      <c r="J134" s="6"/>
      <c r="K134" s="176" t="s">
        <v>145</v>
      </c>
      <c r="L134" s="176"/>
      <c r="M134" s="176"/>
      <c r="N134" s="9"/>
    </row>
    <row r="135" spans="1:14" ht="17.25" customHeight="1">
      <c r="A135" s="33"/>
      <c r="B135" s="6" t="s">
        <v>32</v>
      </c>
      <c r="C135" s="34"/>
      <c r="D135" s="34"/>
      <c r="E135" t="s">
        <v>33</v>
      </c>
      <c r="F135" s="6"/>
      <c r="G135" s="38"/>
      <c r="H135" s="32"/>
      <c r="I135" s="32"/>
      <c r="J135" s="32"/>
      <c r="K135" s="176"/>
      <c r="L135" s="176"/>
      <c r="M135" s="176"/>
      <c r="N135" s="9"/>
    </row>
    <row r="136" spans="1:14" ht="16.5" customHeight="1">
      <c r="A136" s="33"/>
      <c r="B136" s="33"/>
      <c r="C136" s="34"/>
      <c r="D136" s="34"/>
      <c r="E136" s="6"/>
      <c r="F136" s="6"/>
      <c r="G136" s="38">
        <f>'[1]Wersja I'!$P$824</f>
        <v>0</v>
      </c>
      <c r="H136" s="32"/>
      <c r="I136" s="32"/>
      <c r="J136" s="32"/>
      <c r="K136" s="32"/>
      <c r="L136" s="6"/>
      <c r="M136" s="10"/>
      <c r="N136" s="9"/>
    </row>
    <row r="137" spans="1:13" ht="12.75">
      <c r="A137" s="10"/>
      <c r="B137" s="10"/>
      <c r="C137" s="31"/>
      <c r="D137" s="31"/>
      <c r="E137" s="6"/>
      <c r="F137" s="6"/>
      <c r="G137" s="38">
        <f>G136-G130</f>
        <v>-8481734.780000001</v>
      </c>
      <c r="H137" s="6"/>
      <c r="I137" s="6"/>
      <c r="J137" s="6"/>
      <c r="K137" s="6"/>
      <c r="L137" s="6"/>
      <c r="M137" s="6"/>
    </row>
    <row r="138" spans="1:13" ht="12.75">
      <c r="A138" s="10"/>
      <c r="B138" s="10"/>
      <c r="C138" s="31"/>
      <c r="D138" s="31"/>
      <c r="E138" s="6"/>
      <c r="F138" s="6"/>
      <c r="G138" s="6"/>
      <c r="H138" s="6"/>
      <c r="I138" s="6"/>
      <c r="J138" s="6"/>
      <c r="K138" s="6"/>
      <c r="L138" s="6"/>
      <c r="M138" s="6"/>
    </row>
    <row r="139" spans="1:11" ht="12.75">
      <c r="A139" s="1"/>
      <c r="B139" s="1"/>
      <c r="C139" s="2"/>
      <c r="D139" s="2"/>
      <c r="K139" t="s">
        <v>34</v>
      </c>
    </row>
    <row r="140" spans="1:4" ht="12.75">
      <c r="A140" s="1"/>
      <c r="B140" s="1"/>
      <c r="C140" s="2"/>
      <c r="D140" s="2"/>
    </row>
    <row r="141" spans="1:4" ht="12.75">
      <c r="A141" s="1"/>
      <c r="B141" s="1"/>
      <c r="C141" s="2"/>
      <c r="D141" s="2"/>
    </row>
    <row r="142" spans="1:4" ht="12.75">
      <c r="A142" s="1"/>
      <c r="B142" s="1"/>
      <c r="C142" s="2"/>
      <c r="D142" s="2"/>
    </row>
    <row r="143" spans="1:4" ht="12.75">
      <c r="A143" s="1"/>
      <c r="B143" s="1"/>
      <c r="C143" s="2"/>
      <c r="D143" s="2"/>
    </row>
    <row r="144" spans="7:8" ht="12.75">
      <c r="G144" t="s">
        <v>35</v>
      </c>
      <c r="H144" t="s">
        <v>36</v>
      </c>
    </row>
    <row r="145" ht="12.75">
      <c r="G145" t="s">
        <v>37</v>
      </c>
    </row>
  </sheetData>
  <sheetProtection/>
  <mergeCells count="461">
    <mergeCell ref="M104:M106"/>
    <mergeCell ref="N104:N106"/>
    <mergeCell ref="E104:E106"/>
    <mergeCell ref="F104:F106"/>
    <mergeCell ref="G104:G106"/>
    <mergeCell ref="H104:H106"/>
    <mergeCell ref="I104:I106"/>
    <mergeCell ref="L104:L106"/>
    <mergeCell ref="H26:H28"/>
    <mergeCell ref="I41:I43"/>
    <mergeCell ref="L60:L62"/>
    <mergeCell ref="A60:A62"/>
    <mergeCell ref="B60:B62"/>
    <mergeCell ref="B80:B82"/>
    <mergeCell ref="C80:C82"/>
    <mergeCell ref="H35:H37"/>
    <mergeCell ref="A66:A68"/>
    <mergeCell ref="C38:C40"/>
    <mergeCell ref="M60:M62"/>
    <mergeCell ref="N38:N40"/>
    <mergeCell ref="N35:N37"/>
    <mergeCell ref="A80:A82"/>
    <mergeCell ref="A76:A78"/>
    <mergeCell ref="B76:B78"/>
    <mergeCell ref="C63:C65"/>
    <mergeCell ref="F54:F56"/>
    <mergeCell ref="D80:D82"/>
    <mergeCell ref="E80:E82"/>
    <mergeCell ref="N60:N62"/>
    <mergeCell ref="H63:H65"/>
    <mergeCell ref="G54:G56"/>
    <mergeCell ref="G57:G59"/>
    <mergeCell ref="E73:E75"/>
    <mergeCell ref="D63:D65"/>
    <mergeCell ref="E54:E56"/>
    <mergeCell ref="D57:D59"/>
    <mergeCell ref="I63:I65"/>
    <mergeCell ref="F57:F59"/>
    <mergeCell ref="C32:C34"/>
    <mergeCell ref="D47:D49"/>
    <mergeCell ref="C41:C43"/>
    <mergeCell ref="D54:D56"/>
    <mergeCell ref="D44:D46"/>
    <mergeCell ref="D50:D52"/>
    <mergeCell ref="E44:E46"/>
    <mergeCell ref="L80:L82"/>
    <mergeCell ref="D38:D40"/>
    <mergeCell ref="D32:D34"/>
    <mergeCell ref="D35:D37"/>
    <mergeCell ref="F80:F82"/>
    <mergeCell ref="G80:G82"/>
    <mergeCell ref="H80:H82"/>
    <mergeCell ref="I80:I82"/>
    <mergeCell ref="D41:D43"/>
    <mergeCell ref="G47:G49"/>
    <mergeCell ref="H47:H49"/>
    <mergeCell ref="I47:I49"/>
    <mergeCell ref="C126:C128"/>
    <mergeCell ref="D126:D128"/>
    <mergeCell ref="C116:C118"/>
    <mergeCell ref="C95:C97"/>
    <mergeCell ref="D98:D100"/>
    <mergeCell ref="C60:C62"/>
    <mergeCell ref="H73:H75"/>
    <mergeCell ref="C88:C90"/>
    <mergeCell ref="A101:A103"/>
    <mergeCell ref="D116:D118"/>
    <mergeCell ref="B110:B112"/>
    <mergeCell ref="A104:A106"/>
    <mergeCell ref="B104:B106"/>
    <mergeCell ref="C104:C106"/>
    <mergeCell ref="D104:D106"/>
    <mergeCell ref="A95:A97"/>
    <mergeCell ref="D95:D97"/>
    <mergeCell ref="M91:M93"/>
    <mergeCell ref="L91:L93"/>
    <mergeCell ref="G88:G90"/>
    <mergeCell ref="A116:A118"/>
    <mergeCell ref="C110:C112"/>
    <mergeCell ref="A110:A112"/>
    <mergeCell ref="B88:B90"/>
    <mergeCell ref="B91:B93"/>
    <mergeCell ref="A88:A90"/>
    <mergeCell ref="B95:B97"/>
    <mergeCell ref="I91:I93"/>
    <mergeCell ref="I73:I75"/>
    <mergeCell ref="C76:C78"/>
    <mergeCell ref="M73:M75"/>
    <mergeCell ref="G91:G93"/>
    <mergeCell ref="H91:H93"/>
    <mergeCell ref="L73:L75"/>
    <mergeCell ref="G76:G78"/>
    <mergeCell ref="H76:H78"/>
    <mergeCell ref="I88:I90"/>
    <mergeCell ref="N80:N82"/>
    <mergeCell ref="M98:M100"/>
    <mergeCell ref="L95:L97"/>
    <mergeCell ref="M80:M82"/>
    <mergeCell ref="N95:N97"/>
    <mergeCell ref="N88:N90"/>
    <mergeCell ref="L88:L90"/>
    <mergeCell ref="N91:N93"/>
    <mergeCell ref="M88:M90"/>
    <mergeCell ref="M95:M97"/>
    <mergeCell ref="H32:H34"/>
    <mergeCell ref="M54:M56"/>
    <mergeCell ref="N63:N65"/>
    <mergeCell ref="H57:H59"/>
    <mergeCell ref="H54:H56"/>
    <mergeCell ref="L57:L59"/>
    <mergeCell ref="N44:N46"/>
    <mergeCell ref="I44:I46"/>
    <mergeCell ref="M32:M34"/>
    <mergeCell ref="L44:L46"/>
    <mergeCell ref="E26:E28"/>
    <mergeCell ref="G35:G37"/>
    <mergeCell ref="F26:F28"/>
    <mergeCell ref="G26:G28"/>
    <mergeCell ref="D26:D28"/>
    <mergeCell ref="L32:L34"/>
    <mergeCell ref="E35:E37"/>
    <mergeCell ref="F35:F37"/>
    <mergeCell ref="G29:G31"/>
    <mergeCell ref="H29:H31"/>
    <mergeCell ref="I26:I28"/>
    <mergeCell ref="I32:I34"/>
    <mergeCell ref="M35:M37"/>
    <mergeCell ref="M41:M43"/>
    <mergeCell ref="L41:L43"/>
    <mergeCell ref="I29:I31"/>
    <mergeCell ref="M29:M31"/>
    <mergeCell ref="L26:L28"/>
    <mergeCell ref="L35:L37"/>
    <mergeCell ref="I35:I37"/>
    <mergeCell ref="F38:F40"/>
    <mergeCell ref="N41:N43"/>
    <mergeCell ref="H41:H43"/>
    <mergeCell ref="M38:M40"/>
    <mergeCell ref="E41:E43"/>
    <mergeCell ref="F41:F43"/>
    <mergeCell ref="G41:G43"/>
    <mergeCell ref="L38:L40"/>
    <mergeCell ref="M44:M46"/>
    <mergeCell ref="H60:H62"/>
    <mergeCell ref="I38:I40"/>
    <mergeCell ref="A130:E130"/>
    <mergeCell ref="A63:A65"/>
    <mergeCell ref="C54:C56"/>
    <mergeCell ref="A57:A59"/>
    <mergeCell ref="A54:A56"/>
    <mergeCell ref="D88:D90"/>
    <mergeCell ref="E38:E40"/>
    <mergeCell ref="G63:G65"/>
    <mergeCell ref="C57:C59"/>
    <mergeCell ref="B57:B59"/>
    <mergeCell ref="B63:B65"/>
    <mergeCell ref="I116:I118"/>
    <mergeCell ref="I95:I97"/>
    <mergeCell ref="F95:F97"/>
    <mergeCell ref="D73:D75"/>
    <mergeCell ref="E98:E100"/>
    <mergeCell ref="F91:F93"/>
    <mergeCell ref="E88:E90"/>
    <mergeCell ref="L126:L128"/>
    <mergeCell ref="H88:H90"/>
    <mergeCell ref="H95:H97"/>
    <mergeCell ref="A91:A93"/>
    <mergeCell ref="C91:C93"/>
    <mergeCell ref="B116:B118"/>
    <mergeCell ref="F88:F90"/>
    <mergeCell ref="E91:E93"/>
    <mergeCell ref="H101:H103"/>
    <mergeCell ref="A133:I133"/>
    <mergeCell ref="K135:M135"/>
    <mergeCell ref="K133:M133"/>
    <mergeCell ref="K134:M134"/>
    <mergeCell ref="A131:H131"/>
    <mergeCell ref="A132:I132"/>
    <mergeCell ref="D60:D62"/>
    <mergeCell ref="E57:E59"/>
    <mergeCell ref="F73:F75"/>
    <mergeCell ref="E60:E62"/>
    <mergeCell ref="E113:E115"/>
    <mergeCell ref="E110:E112"/>
    <mergeCell ref="F101:F103"/>
    <mergeCell ref="E76:E78"/>
    <mergeCell ref="E95:E97"/>
    <mergeCell ref="D91:D93"/>
    <mergeCell ref="E23:E25"/>
    <mergeCell ref="A41:A43"/>
    <mergeCell ref="A47:A49"/>
    <mergeCell ref="B47:B49"/>
    <mergeCell ref="A26:A28"/>
    <mergeCell ref="B41:B43"/>
    <mergeCell ref="B35:B37"/>
    <mergeCell ref="C35:C37"/>
    <mergeCell ref="A38:A40"/>
    <mergeCell ref="A32:A34"/>
    <mergeCell ref="D23:D25"/>
    <mergeCell ref="A44:A46"/>
    <mergeCell ref="B44:B46"/>
    <mergeCell ref="B54:B56"/>
    <mergeCell ref="B23:B25"/>
    <mergeCell ref="C23:C25"/>
    <mergeCell ref="A35:A37"/>
    <mergeCell ref="B38:B40"/>
    <mergeCell ref="C44:C46"/>
    <mergeCell ref="C47:C49"/>
    <mergeCell ref="A14:A16"/>
    <mergeCell ref="H10:K10"/>
    <mergeCell ref="E32:E34"/>
    <mergeCell ref="F32:F34"/>
    <mergeCell ref="B32:B34"/>
    <mergeCell ref="A23:A25"/>
    <mergeCell ref="I23:I25"/>
    <mergeCell ref="F23:F25"/>
    <mergeCell ref="B26:B28"/>
    <mergeCell ref="C26:C28"/>
    <mergeCell ref="B14:B16"/>
    <mergeCell ref="C14:C16"/>
    <mergeCell ref="E14:E16"/>
    <mergeCell ref="F14:F16"/>
    <mergeCell ref="G8:L9"/>
    <mergeCell ref="B8:B12"/>
    <mergeCell ref="G14:G16"/>
    <mergeCell ref="C8:C12"/>
    <mergeCell ref="E8:E12"/>
    <mergeCell ref="J11:K12"/>
    <mergeCell ref="L14:L16"/>
    <mergeCell ref="D8:D12"/>
    <mergeCell ref="F8:F12"/>
    <mergeCell ref="D14:D16"/>
    <mergeCell ref="J5:N5"/>
    <mergeCell ref="M14:M16"/>
    <mergeCell ref="H11:H12"/>
    <mergeCell ref="M8:M12"/>
    <mergeCell ref="N23:N25"/>
    <mergeCell ref="H14:H16"/>
    <mergeCell ref="I14:I16"/>
    <mergeCell ref="I11:I12"/>
    <mergeCell ref="L23:L25"/>
    <mergeCell ref="H23:H25"/>
    <mergeCell ref="N8:N12"/>
    <mergeCell ref="I17:I19"/>
    <mergeCell ref="L17:L19"/>
    <mergeCell ref="M17:M19"/>
    <mergeCell ref="M101:M103"/>
    <mergeCell ref="N54:N56"/>
    <mergeCell ref="H1:I2"/>
    <mergeCell ref="M2:N2"/>
    <mergeCell ref="J3:N3"/>
    <mergeCell ref="L4:N4"/>
    <mergeCell ref="A6:N6"/>
    <mergeCell ref="A8:A12"/>
    <mergeCell ref="L11:L12"/>
    <mergeCell ref="G10:G12"/>
    <mergeCell ref="N32:N34"/>
    <mergeCell ref="G32:G34"/>
    <mergeCell ref="J13:K13"/>
    <mergeCell ref="M23:M25"/>
    <mergeCell ref="N26:N28"/>
    <mergeCell ref="M26:M28"/>
    <mergeCell ref="G23:G25"/>
    <mergeCell ref="N14:N16"/>
    <mergeCell ref="H17:H19"/>
    <mergeCell ref="N17:N19"/>
    <mergeCell ref="G95:G97"/>
    <mergeCell ref="L50:L52"/>
    <mergeCell ref="G73:G75"/>
    <mergeCell ref="I101:I103"/>
    <mergeCell ref="H66:H68"/>
    <mergeCell ref="I66:I68"/>
    <mergeCell ref="L66:L68"/>
    <mergeCell ref="L101:L103"/>
    <mergeCell ref="I50:I52"/>
    <mergeCell ref="I60:I62"/>
    <mergeCell ref="N101:N103"/>
    <mergeCell ref="F44:F46"/>
    <mergeCell ref="G38:G40"/>
    <mergeCell ref="E47:E49"/>
    <mergeCell ref="G69:G71"/>
    <mergeCell ref="F76:F78"/>
    <mergeCell ref="F69:F71"/>
    <mergeCell ref="F63:F65"/>
    <mergeCell ref="G44:G46"/>
    <mergeCell ref="H38:H40"/>
    <mergeCell ref="F126:F128"/>
    <mergeCell ref="N110:N112"/>
    <mergeCell ref="M47:M49"/>
    <mergeCell ref="F47:F49"/>
    <mergeCell ref="N50:N52"/>
    <mergeCell ref="H44:H46"/>
    <mergeCell ref="N47:N49"/>
    <mergeCell ref="L116:L118"/>
    <mergeCell ref="M126:M128"/>
    <mergeCell ref="N126:N128"/>
    <mergeCell ref="G126:G128"/>
    <mergeCell ref="H126:H128"/>
    <mergeCell ref="I126:I128"/>
    <mergeCell ref="N116:N118"/>
    <mergeCell ref="H116:H118"/>
    <mergeCell ref="L47:L49"/>
    <mergeCell ref="M50:M52"/>
    <mergeCell ref="I57:I59"/>
    <mergeCell ref="I54:I56"/>
    <mergeCell ref="L63:L65"/>
    <mergeCell ref="G113:G115"/>
    <mergeCell ref="F113:F115"/>
    <mergeCell ref="G110:G112"/>
    <mergeCell ref="G116:G118"/>
    <mergeCell ref="I110:I112"/>
    <mergeCell ref="D110:D112"/>
    <mergeCell ref="E116:E118"/>
    <mergeCell ref="A126:A128"/>
    <mergeCell ref="B126:B128"/>
    <mergeCell ref="E126:E128"/>
    <mergeCell ref="A119:A121"/>
    <mergeCell ref="A113:A115"/>
    <mergeCell ref="B113:B115"/>
    <mergeCell ref="C113:C115"/>
    <mergeCell ref="D113:D115"/>
    <mergeCell ref="A122:A124"/>
    <mergeCell ref="D119:D121"/>
    <mergeCell ref="M63:M65"/>
    <mergeCell ref="A50:A52"/>
    <mergeCell ref="B50:B52"/>
    <mergeCell ref="C50:C52"/>
    <mergeCell ref="E50:E52"/>
    <mergeCell ref="F50:F52"/>
    <mergeCell ref="G50:G52"/>
    <mergeCell ref="H50:H52"/>
    <mergeCell ref="E63:E65"/>
    <mergeCell ref="L54:L56"/>
    <mergeCell ref="N57:N59"/>
    <mergeCell ref="M57:M59"/>
    <mergeCell ref="L98:L100"/>
    <mergeCell ref="F60:F62"/>
    <mergeCell ref="G60:G62"/>
    <mergeCell ref="I98:I100"/>
    <mergeCell ref="H98:H100"/>
    <mergeCell ref="F98:F100"/>
    <mergeCell ref="G98:G100"/>
    <mergeCell ref="I76:I78"/>
    <mergeCell ref="C98:C100"/>
    <mergeCell ref="A98:A100"/>
    <mergeCell ref="B101:B103"/>
    <mergeCell ref="C101:C103"/>
    <mergeCell ref="D101:D103"/>
    <mergeCell ref="E101:E103"/>
    <mergeCell ref="B98:B100"/>
    <mergeCell ref="G101:G103"/>
    <mergeCell ref="A17:A19"/>
    <mergeCell ref="B17:B19"/>
    <mergeCell ref="C17:C19"/>
    <mergeCell ref="D17:D19"/>
    <mergeCell ref="E17:E19"/>
    <mergeCell ref="F17:F19"/>
    <mergeCell ref="G17:G19"/>
    <mergeCell ref="D76:D78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L20:L22"/>
    <mergeCell ref="M20:M22"/>
    <mergeCell ref="N20:N22"/>
    <mergeCell ref="A29:A31"/>
    <mergeCell ref="B29:B31"/>
    <mergeCell ref="C29:C31"/>
    <mergeCell ref="D29:D31"/>
    <mergeCell ref="E29:E31"/>
    <mergeCell ref="F29:F31"/>
    <mergeCell ref="L29:L31"/>
    <mergeCell ref="N29:N31"/>
    <mergeCell ref="L107:L109"/>
    <mergeCell ref="M107:M109"/>
    <mergeCell ref="N107:N109"/>
    <mergeCell ref="N98:N100"/>
    <mergeCell ref="G107:G109"/>
    <mergeCell ref="H107:H109"/>
    <mergeCell ref="I107:I109"/>
    <mergeCell ref="A107:A109"/>
    <mergeCell ref="B107:B109"/>
    <mergeCell ref="C107:C109"/>
    <mergeCell ref="D107:D109"/>
    <mergeCell ref="E107:E109"/>
    <mergeCell ref="F107:F109"/>
    <mergeCell ref="F119:F121"/>
    <mergeCell ref="G119:G121"/>
    <mergeCell ref="F110:F112"/>
    <mergeCell ref="F116:F118"/>
    <mergeCell ref="H110:H112"/>
    <mergeCell ref="N113:N115"/>
    <mergeCell ref="L113:L115"/>
    <mergeCell ref="I113:I115"/>
    <mergeCell ref="M110:M112"/>
    <mergeCell ref="H113:H115"/>
    <mergeCell ref="N119:N121"/>
    <mergeCell ref="L110:L112"/>
    <mergeCell ref="M116:M118"/>
    <mergeCell ref="M113:M115"/>
    <mergeCell ref="B122:B124"/>
    <mergeCell ref="C122:C124"/>
    <mergeCell ref="D122:D124"/>
    <mergeCell ref="E122:E124"/>
    <mergeCell ref="B119:B121"/>
    <mergeCell ref="C119:C121"/>
    <mergeCell ref="E119:E121"/>
    <mergeCell ref="G122:G124"/>
    <mergeCell ref="H122:H124"/>
    <mergeCell ref="I122:I124"/>
    <mergeCell ref="L122:L124"/>
    <mergeCell ref="M122:M124"/>
    <mergeCell ref="H119:H121"/>
    <mergeCell ref="I119:I121"/>
    <mergeCell ref="L119:L121"/>
    <mergeCell ref="M119:M121"/>
    <mergeCell ref="N122:N124"/>
    <mergeCell ref="M66:M68"/>
    <mergeCell ref="N66:N68"/>
    <mergeCell ref="B66:B68"/>
    <mergeCell ref="C66:C68"/>
    <mergeCell ref="D66:D68"/>
    <mergeCell ref="E66:E68"/>
    <mergeCell ref="F66:F68"/>
    <mergeCell ref="G66:G68"/>
    <mergeCell ref="F122:F124"/>
    <mergeCell ref="A69:A71"/>
    <mergeCell ref="B69:B71"/>
    <mergeCell ref="C69:C71"/>
    <mergeCell ref="D69:D71"/>
    <mergeCell ref="E69:E71"/>
    <mergeCell ref="A73:A75"/>
    <mergeCell ref="B73:B75"/>
    <mergeCell ref="C73:C75"/>
    <mergeCell ref="L76:L78"/>
    <mergeCell ref="M76:M78"/>
    <mergeCell ref="N76:N78"/>
    <mergeCell ref="H69:H71"/>
    <mergeCell ref="I69:I71"/>
    <mergeCell ref="L69:L71"/>
    <mergeCell ref="M69:M71"/>
    <mergeCell ref="N69:N71"/>
    <mergeCell ref="N73:N75"/>
    <mergeCell ref="A84:A86"/>
    <mergeCell ref="B84:B86"/>
    <mergeCell ref="C84:C86"/>
    <mergeCell ref="D84:D86"/>
    <mergeCell ref="E84:E86"/>
    <mergeCell ref="F84:F86"/>
    <mergeCell ref="G84:G86"/>
    <mergeCell ref="H84:H86"/>
    <mergeCell ref="I84:I86"/>
    <mergeCell ref="L84:L86"/>
    <mergeCell ref="M84:M86"/>
    <mergeCell ref="N84:N86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lk</cp:lastModifiedBy>
  <cp:lastPrinted>2020-04-02T12:20:12Z</cp:lastPrinted>
  <dcterms:created xsi:type="dcterms:W3CDTF">2011-10-21T08:10:01Z</dcterms:created>
  <dcterms:modified xsi:type="dcterms:W3CDTF">2020-04-02T12:20:18Z</dcterms:modified>
  <cp:category/>
  <cp:version/>
  <cp:contentType/>
  <cp:contentStatus/>
</cp:coreProperties>
</file>