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340" windowHeight="5910" activeTab="0"/>
  </bookViews>
  <sheets>
    <sheet name="Arkusz 1" sheetId="1" r:id="rId1"/>
  </sheets>
  <definedNames>
    <definedName name="_xlnm.Print_Titles" localSheetId="0">'Arkusz 1'!$15:$15</definedName>
    <definedName name="Tytuły_wytruku">'Arkusz 1'!$11:$14</definedName>
  </definedNames>
  <calcPr fullCalcOnLoad="1"/>
</workbook>
</file>

<file path=xl/sharedStrings.xml><?xml version="1.0" encoding="utf-8"?>
<sst xmlns="http://schemas.openxmlformats.org/spreadsheetml/2006/main" count="224" uniqueCount="113">
  <si>
    <t>Składki na ubezpieczenia społeczne</t>
  </si>
  <si>
    <t>Dotacje celowe otrzymane z budżetu</t>
  </si>
  <si>
    <t>państwa na realizację zadań bieżących</t>
  </si>
  <si>
    <t>z zakresu administracji rządowej oraz</t>
  </si>
  <si>
    <t>Wynagrodzenia osobowe pracowników</t>
  </si>
  <si>
    <t>Składki na Fundusz Pracy</t>
  </si>
  <si>
    <t>Administracja publiczna</t>
  </si>
  <si>
    <t>Urzędy wojewódzkie</t>
  </si>
  <si>
    <t>Zakup materiałów i wyposażenia</t>
  </si>
  <si>
    <t>Urzędy naczelnych organów władzy państwowej</t>
  </si>
  <si>
    <t>kontroli i ochrony państwowej oraz sądownictwa</t>
  </si>
  <si>
    <t>kontroli i ochrony państwa</t>
  </si>
  <si>
    <t>Dochody i wydatki związane z realizacją zadań z zakresu administracji rządowej</t>
  </si>
  <si>
    <t>Dochody budżetu państwa związne z realizacją zadań</t>
  </si>
  <si>
    <t>zlecanych j.s.t.</t>
  </si>
  <si>
    <t>-</t>
  </si>
  <si>
    <t>innych zadań zleconych gminie ustawami</t>
  </si>
  <si>
    <t>Świdaczenia rodzinne oraz składki na ubezpieczenia</t>
  </si>
  <si>
    <t>emerytalne i rentowe z ubezpieczenia społecznego</t>
  </si>
  <si>
    <t>Dodatkowe wynagrodzenie roczne</t>
  </si>
  <si>
    <t>w złotych</t>
  </si>
  <si>
    <t>Odpisy na zakładowy fundusz świadczeń socjalnych</t>
  </si>
  <si>
    <t>Dz.</t>
  </si>
  <si>
    <t>Rozdz.</t>
  </si>
  <si>
    <t>§</t>
  </si>
  <si>
    <t>Wyszczególnienie</t>
  </si>
  <si>
    <t>ogółem</t>
  </si>
  <si>
    <t>Dotacje</t>
  </si>
  <si>
    <t>Wynagrodzenie</t>
  </si>
  <si>
    <t>Pochodne od</t>
  </si>
  <si>
    <t>wynagrodzeń</t>
  </si>
  <si>
    <t>świadczenia</t>
  </si>
  <si>
    <t>społeczne</t>
  </si>
  <si>
    <t>Wydatki</t>
  </si>
  <si>
    <t>bieżące</t>
  </si>
  <si>
    <t>majątkowe</t>
  </si>
  <si>
    <t>w tym:</t>
  </si>
  <si>
    <t>z tego:</t>
  </si>
  <si>
    <t xml:space="preserve">Wydatki </t>
  </si>
  <si>
    <t>(7+11)</t>
  </si>
  <si>
    <t>i innych zadań zleconych odrębnymi ustawami</t>
  </si>
  <si>
    <t>Wynagrodzenie bezosobowe</t>
  </si>
  <si>
    <t>Opłaty z tytułu zakupu usług telekomunikacyjnych</t>
  </si>
  <si>
    <t>z zakresu administracji rządowej oraz innych zadań</t>
  </si>
  <si>
    <t>Zakup usług pozostałych</t>
  </si>
  <si>
    <t>Zakup energii</t>
  </si>
  <si>
    <t>Zakup usług remontowych</t>
  </si>
  <si>
    <t>Rodzina</t>
  </si>
  <si>
    <t>Świadczenia wychowawcze</t>
  </si>
  <si>
    <t>3110</t>
  </si>
  <si>
    <t>4010</t>
  </si>
  <si>
    <t>4110</t>
  </si>
  <si>
    <t>4120</t>
  </si>
  <si>
    <t>4170</t>
  </si>
  <si>
    <t>4210</t>
  </si>
  <si>
    <t>4260</t>
  </si>
  <si>
    <t>4300</t>
  </si>
  <si>
    <t>4360</t>
  </si>
  <si>
    <t>4410</t>
  </si>
  <si>
    <t>Podróże służbowe krajowe</t>
  </si>
  <si>
    <t>4440</t>
  </si>
  <si>
    <t>Odpisy na zakładowy fundusz świadczeń</t>
  </si>
  <si>
    <t>socjalnych</t>
  </si>
  <si>
    <t>4700</t>
  </si>
  <si>
    <t>Szkolenia pracowników niebędących członkami</t>
  </si>
  <si>
    <t>korpusu służby cywilnej</t>
  </si>
  <si>
    <t>4040</t>
  </si>
  <si>
    <t xml:space="preserve">                 R a z e m:</t>
  </si>
  <si>
    <t>innych zadań zleconych gminie ustawami - 16.1.1.2</t>
  </si>
  <si>
    <t>innych zadań zleconych gminie ustawami - 16.1.4.6</t>
  </si>
  <si>
    <t>Świadczenia społeczne</t>
  </si>
  <si>
    <t>w 2019 r.</t>
  </si>
  <si>
    <t>innych zadań zleconych gminie ustawami 11.4.2.2.</t>
  </si>
  <si>
    <t xml:space="preserve">Wynagrodzenia osobowe pracowników </t>
  </si>
  <si>
    <t>zleconych gminie ustawami - 13.4.1.1.</t>
  </si>
  <si>
    <t>zleconych gminie ustawami - 13.4.1.6.</t>
  </si>
  <si>
    <t>Wspieranie rodziny</t>
  </si>
  <si>
    <t>zleconych gminie ustawami 13.4.1.5.</t>
  </si>
  <si>
    <t>Składki na ubezpieczenia zdrowotne opłacone za osoby</t>
  </si>
  <si>
    <t>pobierające niektóre świadczenia z pomocy społecznej</t>
  </si>
  <si>
    <t>oraz niektóre świadczenia rodzinne</t>
  </si>
  <si>
    <t>Pomoc społeczna</t>
  </si>
  <si>
    <t>Dodatki mieszkaniowe</t>
  </si>
  <si>
    <t>pomoc państwa w wychowywaniu dzieci</t>
  </si>
  <si>
    <t xml:space="preserve">zleconych gminie ustawami </t>
  </si>
  <si>
    <t>Dotacje celowe otrzymane z budżetu państwa</t>
  </si>
  <si>
    <t>na zadania bieżące z zakresu administracji rządowej</t>
  </si>
  <si>
    <t xml:space="preserve">zlecone gminom (związkom gmin, związkom </t>
  </si>
  <si>
    <t>świadczenia wychowawczego stanowiącego</t>
  </si>
  <si>
    <t>powiatowo-gminnym, związane z realizacją</t>
  </si>
  <si>
    <t>Karta Dużej Rodziny</t>
  </si>
  <si>
    <t>Wybory do Parlamentu Europejskiego</t>
  </si>
  <si>
    <t>Rolnictwo i łowiectwo</t>
  </si>
  <si>
    <t>Pozostała działalność</t>
  </si>
  <si>
    <t>010</t>
  </si>
  <si>
    <t>01095</t>
  </si>
  <si>
    <t>Składki na Fundusz Pracy oraz Solidarnościowy Fundusz Wsparcia Osób Niepełnosprawnych</t>
  </si>
  <si>
    <t>Różne opłaty i składki</t>
  </si>
  <si>
    <t>Wybory do rad gmin, rad powiatów i sejmików</t>
  </si>
  <si>
    <t>województw, wybory wójtów, burmistrzów i</t>
  </si>
  <si>
    <t>powiatowe i wojewódzkie</t>
  </si>
  <si>
    <t>prezydentów miast oraz referenda gminne,</t>
  </si>
  <si>
    <t>Różne wydatki na rzecz osób fizycznych</t>
  </si>
  <si>
    <t>Oświata i wychowanie</t>
  </si>
  <si>
    <t>Zapewnienie uczniom prawa do bezpłatnego dostępu do</t>
  </si>
  <si>
    <t>podręczników, materiałów edukacyjnych lub materiałów</t>
  </si>
  <si>
    <t>ćwiczeniowych</t>
  </si>
  <si>
    <t>Zakup środków dydaktycznych i książek</t>
  </si>
  <si>
    <t>Wybory do Sejmu i Senatu</t>
  </si>
  <si>
    <t>w sprawie: zmiany budżtu gminy ma 2019 r.</t>
  </si>
  <si>
    <t>Załącznik Nr 3</t>
  </si>
  <si>
    <t>do zarządzenia Wójta Gminy Mrągowo Nr 164/19</t>
  </si>
  <si>
    <t>z dnia 09 grudnia  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</si>
</sst>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</numFmts>
  <fonts count="4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3" fillId="34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4" borderId="23" xfId="0" applyFont="1" applyFill="1" applyBorder="1" applyAlignment="1">
      <alignment/>
    </xf>
    <xf numFmtId="4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0" fontId="2" fillId="35" borderId="3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35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 horizontal="right"/>
    </xf>
    <xf numFmtId="0" fontId="3" fillId="34" borderId="13" xfId="0" applyFont="1" applyFill="1" applyBorder="1" applyAlignment="1">
      <alignment/>
    </xf>
    <xf numFmtId="4" fontId="3" fillId="0" borderId="32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8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49" fontId="3" fillId="0" borderId="29" xfId="0" applyNumberFormat="1" applyFont="1" applyBorder="1" applyAlignment="1">
      <alignment horizontal="center"/>
    </xf>
    <xf numFmtId="4" fontId="2" fillId="36" borderId="13" xfId="0" applyNumberFormat="1" applyFont="1" applyFill="1" applyBorder="1" applyAlignment="1">
      <alignment/>
    </xf>
    <xf numFmtId="4" fontId="3" fillId="36" borderId="29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4" fontId="2" fillId="36" borderId="29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4" fontId="3" fillId="36" borderId="14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3" fillId="36" borderId="23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2" fillId="36" borderId="16" xfId="0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4" fontId="3" fillId="34" borderId="36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4" borderId="4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34" borderId="44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35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4" fontId="3" fillId="34" borderId="37" xfId="0" applyNumberFormat="1" applyFont="1" applyFill="1" applyBorder="1" applyAlignment="1">
      <alignment/>
    </xf>
    <xf numFmtId="4" fontId="3" fillId="34" borderId="32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" fontId="3" fillId="34" borderId="3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34" borderId="45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4" fontId="2" fillId="33" borderId="47" xfId="0" applyNumberFormat="1" applyFont="1" applyFill="1" applyBorder="1" applyAlignment="1">
      <alignment vertical="center"/>
    </xf>
    <xf numFmtId="4" fontId="2" fillId="33" borderId="48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horizontal="right"/>
    </xf>
    <xf numFmtId="0" fontId="4" fillId="36" borderId="13" xfId="0" applyFont="1" applyFill="1" applyBorder="1" applyAlignment="1">
      <alignment/>
    </xf>
    <xf numFmtId="4" fontId="5" fillId="34" borderId="40" xfId="0" applyNumberFormat="1" applyFont="1" applyFill="1" applyBorder="1" applyAlignment="1">
      <alignment/>
    </xf>
    <xf numFmtId="4" fontId="5" fillId="0" borderId="40" xfId="0" applyNumberFormat="1" applyFont="1" applyBorder="1" applyAlignment="1">
      <alignment horizontal="right"/>
    </xf>
    <xf numFmtId="4" fontId="3" fillId="36" borderId="32" xfId="0" applyNumberFormat="1" applyFont="1" applyFill="1" applyBorder="1" applyAlignment="1">
      <alignment/>
    </xf>
    <xf numFmtId="4" fontId="3" fillId="0" borderId="43" xfId="0" applyNumberFormat="1" applyFont="1" applyBorder="1" applyAlignment="1">
      <alignment horizontal="right"/>
    </xf>
    <xf numFmtId="4" fontId="5" fillId="34" borderId="20" xfId="0" applyNumberFormat="1" applyFont="1" applyFill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36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34" borderId="23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34" borderId="23" xfId="0" applyFont="1" applyFill="1" applyBorder="1" applyAlignment="1">
      <alignment horizontal="left"/>
    </xf>
    <xf numFmtId="0" fontId="2" fillId="35" borderId="19" xfId="0" applyFont="1" applyFill="1" applyBorder="1" applyAlignment="1" quotePrefix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5" fillId="34" borderId="23" xfId="0" applyFont="1" applyFill="1" applyBorder="1" applyAlignment="1" quotePrefix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4" fontId="2" fillId="35" borderId="20" xfId="0" applyNumberFormat="1" applyFont="1" applyFill="1" applyBorder="1" applyAlignment="1">
      <alignment horizontal="right"/>
    </xf>
    <xf numFmtId="4" fontId="2" fillId="35" borderId="21" xfId="0" applyNumberFormat="1" applyFont="1" applyFill="1" applyBorder="1" applyAlignment="1">
      <alignment horizontal="right"/>
    </xf>
    <xf numFmtId="4" fontId="5" fillId="34" borderId="23" xfId="0" applyNumberFormat="1" applyFont="1" applyFill="1" applyBorder="1" applyAlignment="1">
      <alignment horizontal="right"/>
    </xf>
    <xf numFmtId="4" fontId="5" fillId="34" borderId="24" xfId="0" applyNumberFormat="1" applyFont="1" applyFill="1" applyBorder="1" applyAlignment="1">
      <alignment horizontal="right"/>
    </xf>
    <xf numFmtId="4" fontId="3" fillId="34" borderId="13" xfId="0" applyNumberFormat="1" applyFont="1" applyFill="1" applyBorder="1" applyAlignment="1">
      <alignment horizontal="right"/>
    </xf>
    <xf numFmtId="4" fontId="3" fillId="34" borderId="15" xfId="0" applyNumberFormat="1" applyFont="1" applyFill="1" applyBorder="1" applyAlignment="1">
      <alignment horizontal="right"/>
    </xf>
    <xf numFmtId="4" fontId="3" fillId="34" borderId="29" xfId="0" applyNumberFormat="1" applyFont="1" applyFill="1" applyBorder="1" applyAlignment="1">
      <alignment horizontal="right"/>
    </xf>
    <xf numFmtId="4" fontId="3" fillId="34" borderId="30" xfId="0" applyNumberFormat="1" applyFont="1" applyFill="1" applyBorder="1" applyAlignment="1">
      <alignment horizontal="right"/>
    </xf>
    <xf numFmtId="4" fontId="3" fillId="34" borderId="23" xfId="0" applyNumberFormat="1" applyFont="1" applyFill="1" applyBorder="1" applyAlignment="1">
      <alignment horizontal="right"/>
    </xf>
    <xf numFmtId="4" fontId="3" fillId="34" borderId="24" xfId="0" applyNumberFormat="1" applyFont="1" applyFill="1" applyBorder="1" applyAlignment="1">
      <alignment horizontal="right"/>
    </xf>
    <xf numFmtId="0" fontId="3" fillId="0" borderId="49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9"/>
  <sheetViews>
    <sheetView tabSelected="1" zoomScalePageLayoutView="0" workbookViewId="0" topLeftCell="B1">
      <pane ySplit="15" topLeftCell="A145" activePane="bottomLeft" state="frozen"/>
      <selection pane="topLeft" activeCell="B1" sqref="B1"/>
      <selection pane="bottomLeft" activeCell="S194" sqref="S194"/>
    </sheetView>
  </sheetViews>
  <sheetFormatPr defaultColWidth="9.00390625" defaultRowHeight="12.75"/>
  <cols>
    <col min="1" max="1" width="9.125" style="0" hidden="1" customWidth="1"/>
    <col min="2" max="2" width="4.625" style="0" customWidth="1"/>
    <col min="3" max="3" width="7.25390625" style="0" bestFit="1" customWidth="1"/>
    <col min="4" max="4" width="5.75390625" style="0" customWidth="1"/>
    <col min="5" max="5" width="56.75390625" style="0" customWidth="1"/>
    <col min="6" max="13" width="14.75390625" style="0" customWidth="1"/>
    <col min="15" max="15" width="16.00390625" style="0" customWidth="1"/>
    <col min="16" max="16" width="14.625" style="0" customWidth="1"/>
  </cols>
  <sheetData>
    <row r="1" spans="2:13" ht="15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2:13" ht="14.25">
      <c r="B2" s="205" t="s">
        <v>110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2:13" ht="14.25">
      <c r="B3" s="205" t="s">
        <v>111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2:13" ht="14.25">
      <c r="B4" s="163"/>
      <c r="C4" s="163"/>
      <c r="D4" s="163"/>
      <c r="E4" s="166"/>
      <c r="F4" s="163"/>
      <c r="G4" s="163"/>
      <c r="H4" s="163"/>
      <c r="I4" s="163"/>
      <c r="J4" s="163"/>
      <c r="K4" s="163"/>
      <c r="L4" s="163"/>
      <c r="M4" s="165" t="s">
        <v>112</v>
      </c>
    </row>
    <row r="5" spans="2:13" ht="14.25">
      <c r="B5" s="163"/>
      <c r="C5" s="163"/>
      <c r="D5" s="163"/>
      <c r="E5" s="166"/>
      <c r="F5" s="163"/>
      <c r="G5" s="163"/>
      <c r="H5" s="205" t="s">
        <v>109</v>
      </c>
      <c r="I5" s="205"/>
      <c r="J5" s="205"/>
      <c r="K5" s="205"/>
      <c r="L5" s="205"/>
      <c r="M5" s="205"/>
    </row>
    <row r="6" spans="5:13" ht="12.75">
      <c r="E6" s="3"/>
      <c r="J6" s="2"/>
      <c r="K6" s="2"/>
      <c r="L6" s="2"/>
      <c r="M6" s="2"/>
    </row>
    <row r="7" spans="2:13" ht="18">
      <c r="B7" s="204" t="s">
        <v>12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2:13" ht="18">
      <c r="B8" s="204" t="s">
        <v>40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2:13" ht="18">
      <c r="B9" s="204" t="s">
        <v>71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</row>
    <row r="10" ht="11.25" customHeight="1" thickBot="1">
      <c r="M10" s="2" t="s">
        <v>20</v>
      </c>
    </row>
    <row r="11" spans="2:13" ht="22.5" customHeight="1">
      <c r="B11" s="209" t="s">
        <v>22</v>
      </c>
      <c r="C11" s="215" t="s">
        <v>23</v>
      </c>
      <c r="D11" s="215" t="s">
        <v>24</v>
      </c>
      <c r="E11" s="215" t="s">
        <v>25</v>
      </c>
      <c r="F11" s="5"/>
      <c r="G11" s="6"/>
      <c r="H11" s="212" t="s">
        <v>37</v>
      </c>
      <c r="I11" s="213"/>
      <c r="J11" s="213"/>
      <c r="K11" s="213"/>
      <c r="L11" s="214"/>
      <c r="M11" s="7"/>
    </row>
    <row r="12" spans="2:13" ht="22.5" customHeight="1">
      <c r="B12" s="210"/>
      <c r="C12" s="216"/>
      <c r="D12" s="216"/>
      <c r="E12" s="216"/>
      <c r="F12" s="8" t="s">
        <v>27</v>
      </c>
      <c r="G12" s="8" t="s">
        <v>38</v>
      </c>
      <c r="H12" s="9" t="s">
        <v>33</v>
      </c>
      <c r="I12" s="206" t="s">
        <v>36</v>
      </c>
      <c r="J12" s="207"/>
      <c r="K12" s="208"/>
      <c r="L12" s="9" t="s">
        <v>33</v>
      </c>
      <c r="M12" s="10"/>
    </row>
    <row r="13" spans="2:13" ht="19.5" customHeight="1">
      <c r="B13" s="210"/>
      <c r="C13" s="216"/>
      <c r="D13" s="216"/>
      <c r="E13" s="216"/>
      <c r="F13" s="8" t="s">
        <v>26</v>
      </c>
      <c r="G13" s="8" t="s">
        <v>26</v>
      </c>
      <c r="H13" s="8" t="s">
        <v>34</v>
      </c>
      <c r="I13" s="167" t="s">
        <v>28</v>
      </c>
      <c r="J13" s="9" t="s">
        <v>29</v>
      </c>
      <c r="K13" s="9" t="s">
        <v>31</v>
      </c>
      <c r="L13" s="8" t="s">
        <v>35</v>
      </c>
      <c r="M13" s="10"/>
    </row>
    <row r="14" spans="2:13" ht="19.5" customHeight="1" thickBot="1">
      <c r="B14" s="211"/>
      <c r="C14" s="217"/>
      <c r="D14" s="217"/>
      <c r="E14" s="217"/>
      <c r="F14" s="11"/>
      <c r="G14" s="12" t="s">
        <v>39</v>
      </c>
      <c r="H14" s="11"/>
      <c r="I14" s="11"/>
      <c r="J14" s="12" t="s">
        <v>30</v>
      </c>
      <c r="K14" s="12" t="s">
        <v>32</v>
      </c>
      <c r="L14" s="11"/>
      <c r="M14" s="13"/>
    </row>
    <row r="15" spans="2:13" s="1" customFormat="1" ht="16.5" customHeight="1" thickBot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6">
        <v>12</v>
      </c>
    </row>
    <row r="16" spans="2:13" s="1" customFormat="1" ht="16.5" customHeight="1">
      <c r="B16" s="175" t="s">
        <v>94</v>
      </c>
      <c r="C16" s="176"/>
      <c r="D16" s="176"/>
      <c r="E16" s="177" t="s">
        <v>92</v>
      </c>
      <c r="F16" s="181">
        <f>SUM(F17)</f>
        <v>1507608.51</v>
      </c>
      <c r="G16" s="181">
        <f aca="true" t="shared" si="0" ref="G16:L16">SUM(G17)</f>
        <v>1507608.51</v>
      </c>
      <c r="H16" s="181">
        <f t="shared" si="0"/>
        <v>1507608.51</v>
      </c>
      <c r="I16" s="181">
        <f t="shared" si="0"/>
        <v>7214</v>
      </c>
      <c r="J16" s="181">
        <f t="shared" si="0"/>
        <v>1410.32</v>
      </c>
      <c r="K16" s="181">
        <f t="shared" si="0"/>
        <v>0</v>
      </c>
      <c r="L16" s="181">
        <f t="shared" si="0"/>
        <v>0</v>
      </c>
      <c r="M16" s="182"/>
    </row>
    <row r="17" spans="2:13" s="1" customFormat="1" ht="16.5" customHeight="1">
      <c r="B17" s="168"/>
      <c r="C17" s="178" t="s">
        <v>95</v>
      </c>
      <c r="D17" s="179"/>
      <c r="E17" s="180" t="s">
        <v>93</v>
      </c>
      <c r="F17" s="183">
        <f>SUM(F18:F28)</f>
        <v>1507608.51</v>
      </c>
      <c r="G17" s="183">
        <f aca="true" t="shared" si="1" ref="G17:L17">SUM(G18:G28)</f>
        <v>1507608.51</v>
      </c>
      <c r="H17" s="183">
        <f t="shared" si="1"/>
        <v>1507608.51</v>
      </c>
      <c r="I17" s="183">
        <f t="shared" si="1"/>
        <v>7214</v>
      </c>
      <c r="J17" s="183">
        <f t="shared" si="1"/>
        <v>1410.32</v>
      </c>
      <c r="K17" s="183">
        <f t="shared" si="1"/>
        <v>0</v>
      </c>
      <c r="L17" s="183">
        <f t="shared" si="1"/>
        <v>0</v>
      </c>
      <c r="M17" s="184"/>
    </row>
    <row r="18" spans="2:13" s="1" customFormat="1" ht="16.5" customHeight="1">
      <c r="B18" s="168"/>
      <c r="C18" s="169"/>
      <c r="D18" s="169">
        <v>4010</v>
      </c>
      <c r="E18" s="26" t="s">
        <v>4</v>
      </c>
      <c r="F18" s="185"/>
      <c r="G18" s="185">
        <v>7214</v>
      </c>
      <c r="H18" s="185">
        <f>G18</f>
        <v>7214</v>
      </c>
      <c r="I18" s="185">
        <f>H18</f>
        <v>7214</v>
      </c>
      <c r="J18" s="185"/>
      <c r="K18" s="185"/>
      <c r="L18" s="185"/>
      <c r="M18" s="186"/>
    </row>
    <row r="19" spans="2:13" s="1" customFormat="1" ht="16.5" customHeight="1">
      <c r="B19" s="168"/>
      <c r="C19" s="169"/>
      <c r="D19" s="172">
        <v>4110</v>
      </c>
      <c r="E19" s="64" t="s">
        <v>0</v>
      </c>
      <c r="F19" s="187"/>
      <c r="G19" s="187">
        <v>1233.59</v>
      </c>
      <c r="H19" s="187">
        <f aca="true" t="shared" si="2" ref="H19:H24">G19</f>
        <v>1233.59</v>
      </c>
      <c r="I19" s="187"/>
      <c r="J19" s="187">
        <f>H19</f>
        <v>1233.59</v>
      </c>
      <c r="K19" s="187"/>
      <c r="L19" s="187"/>
      <c r="M19" s="188"/>
    </row>
    <row r="20" spans="2:13" s="1" customFormat="1" ht="36" customHeight="1">
      <c r="B20" s="168"/>
      <c r="C20" s="169"/>
      <c r="D20" s="172">
        <v>4120</v>
      </c>
      <c r="E20" s="173" t="s">
        <v>96</v>
      </c>
      <c r="F20" s="187"/>
      <c r="G20" s="187">
        <v>176.73</v>
      </c>
      <c r="H20" s="187">
        <f t="shared" si="2"/>
        <v>176.73</v>
      </c>
      <c r="I20" s="187"/>
      <c r="J20" s="187">
        <f>H20</f>
        <v>176.73</v>
      </c>
      <c r="K20" s="187"/>
      <c r="L20" s="187"/>
      <c r="M20" s="188"/>
    </row>
    <row r="21" spans="2:13" s="1" customFormat="1" ht="16.5" customHeight="1">
      <c r="B21" s="168"/>
      <c r="C21" s="169"/>
      <c r="D21" s="172">
        <v>4210</v>
      </c>
      <c r="E21" s="64" t="s">
        <v>8</v>
      </c>
      <c r="F21" s="187"/>
      <c r="G21" s="187">
        <v>14481.04</v>
      </c>
      <c r="H21" s="187">
        <f t="shared" si="2"/>
        <v>14481.04</v>
      </c>
      <c r="I21" s="187"/>
      <c r="J21" s="187"/>
      <c r="K21" s="187"/>
      <c r="L21" s="187"/>
      <c r="M21" s="188"/>
    </row>
    <row r="22" spans="2:13" s="1" customFormat="1" ht="16.5" customHeight="1">
      <c r="B22" s="168"/>
      <c r="C22" s="169"/>
      <c r="D22" s="171">
        <v>4300</v>
      </c>
      <c r="E22" s="101" t="s">
        <v>44</v>
      </c>
      <c r="F22" s="189"/>
      <c r="G22" s="189">
        <v>6055.6</v>
      </c>
      <c r="H22" s="189">
        <f t="shared" si="2"/>
        <v>6055.6</v>
      </c>
      <c r="I22" s="189"/>
      <c r="J22" s="189"/>
      <c r="K22" s="189"/>
      <c r="L22" s="189"/>
      <c r="M22" s="190"/>
    </row>
    <row r="23" spans="2:13" s="1" customFormat="1" ht="16.5" customHeight="1">
      <c r="B23" s="168"/>
      <c r="C23" s="169"/>
      <c r="D23" s="171">
        <v>4360</v>
      </c>
      <c r="E23" s="101" t="s">
        <v>42</v>
      </c>
      <c r="F23" s="189"/>
      <c r="G23" s="189">
        <v>400</v>
      </c>
      <c r="H23" s="189">
        <f t="shared" si="2"/>
        <v>400</v>
      </c>
      <c r="I23" s="189"/>
      <c r="J23" s="189"/>
      <c r="K23" s="189"/>
      <c r="L23" s="189"/>
      <c r="M23" s="190"/>
    </row>
    <row r="24" spans="2:13" s="1" customFormat="1" ht="16.5" customHeight="1">
      <c r="B24" s="168"/>
      <c r="C24" s="169"/>
      <c r="D24" s="171">
        <v>4430</v>
      </c>
      <c r="E24" s="174" t="s">
        <v>97</v>
      </c>
      <c r="F24" s="189"/>
      <c r="G24" s="189">
        <v>1478047.55</v>
      </c>
      <c r="H24" s="189">
        <f t="shared" si="2"/>
        <v>1478047.55</v>
      </c>
      <c r="I24" s="189"/>
      <c r="J24" s="189"/>
      <c r="K24" s="189"/>
      <c r="L24" s="189"/>
      <c r="M24" s="190"/>
    </row>
    <row r="25" spans="2:13" s="1" customFormat="1" ht="16.5" customHeight="1">
      <c r="B25" s="168"/>
      <c r="C25" s="169"/>
      <c r="D25" s="26"/>
      <c r="E25" s="26" t="s">
        <v>1</v>
      </c>
      <c r="F25" s="185">
        <v>1507608.51</v>
      </c>
      <c r="G25" s="185"/>
      <c r="H25" s="185"/>
      <c r="I25" s="185"/>
      <c r="J25" s="185"/>
      <c r="K25" s="185"/>
      <c r="L25" s="185"/>
      <c r="M25" s="186"/>
    </row>
    <row r="26" spans="2:13" s="1" customFormat="1" ht="16.5" customHeight="1">
      <c r="B26" s="168"/>
      <c r="C26" s="169"/>
      <c r="D26" s="26"/>
      <c r="E26" s="26" t="s">
        <v>2</v>
      </c>
      <c r="F26" s="185"/>
      <c r="G26" s="185"/>
      <c r="H26" s="185"/>
      <c r="I26" s="185"/>
      <c r="J26" s="185"/>
      <c r="K26" s="185"/>
      <c r="L26" s="185"/>
      <c r="M26" s="186"/>
    </row>
    <row r="27" spans="2:13" s="1" customFormat="1" ht="16.5" customHeight="1">
      <c r="B27" s="168"/>
      <c r="C27" s="169"/>
      <c r="D27" s="26"/>
      <c r="E27" s="26" t="s">
        <v>3</v>
      </c>
      <c r="F27" s="185"/>
      <c r="G27" s="185"/>
      <c r="H27" s="185"/>
      <c r="I27" s="185"/>
      <c r="J27" s="185"/>
      <c r="K27" s="185"/>
      <c r="L27" s="185"/>
      <c r="M27" s="186"/>
    </row>
    <row r="28" spans="2:13" s="1" customFormat="1" ht="16.5" customHeight="1" thickBot="1">
      <c r="B28" s="168"/>
      <c r="C28" s="169"/>
      <c r="D28" s="36">
        <v>2010</v>
      </c>
      <c r="E28" s="36" t="s">
        <v>69</v>
      </c>
      <c r="F28" s="185"/>
      <c r="G28" s="185"/>
      <c r="H28" s="185"/>
      <c r="I28" s="185"/>
      <c r="J28" s="185"/>
      <c r="K28" s="185"/>
      <c r="L28" s="185"/>
      <c r="M28" s="186"/>
    </row>
    <row r="29" spans="2:13" ht="16.5" customHeight="1">
      <c r="B29" s="17">
        <v>750</v>
      </c>
      <c r="C29" s="18"/>
      <c r="D29" s="18"/>
      <c r="E29" s="18" t="s">
        <v>6</v>
      </c>
      <c r="F29" s="19">
        <f aca="true" t="shared" si="3" ref="F29:M29">SUM(F30)</f>
        <v>35768</v>
      </c>
      <c r="G29" s="19">
        <f>SUM(G30)</f>
        <v>35768</v>
      </c>
      <c r="H29" s="19">
        <f>SUM(H30)</f>
        <v>35768</v>
      </c>
      <c r="I29" s="19">
        <f t="shared" si="3"/>
        <v>35768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20">
        <f t="shared" si="3"/>
        <v>100</v>
      </c>
    </row>
    <row r="30" spans="2:13" ht="16.5" customHeight="1">
      <c r="B30" s="21"/>
      <c r="C30" s="22">
        <v>75011</v>
      </c>
      <c r="D30" s="22"/>
      <c r="E30" s="23" t="s">
        <v>7</v>
      </c>
      <c r="F30" s="24">
        <f>SUM(F31:F48)</f>
        <v>35768</v>
      </c>
      <c r="G30" s="24">
        <f aca="true" t="shared" si="4" ref="G30:L30">SUM(G31,G36,G41)</f>
        <v>35768</v>
      </c>
      <c r="H30" s="24">
        <f t="shared" si="4"/>
        <v>35768</v>
      </c>
      <c r="I30" s="24">
        <f t="shared" si="4"/>
        <v>35768</v>
      </c>
      <c r="J30" s="24">
        <f t="shared" si="4"/>
        <v>0</v>
      </c>
      <c r="K30" s="24">
        <f t="shared" si="4"/>
        <v>0</v>
      </c>
      <c r="L30" s="24">
        <f t="shared" si="4"/>
        <v>0</v>
      </c>
      <c r="M30" s="25">
        <f>SUM(M48)</f>
        <v>100</v>
      </c>
    </row>
    <row r="31" spans="2:13" ht="16.5" customHeight="1">
      <c r="B31" s="21"/>
      <c r="C31" s="26"/>
      <c r="D31" s="27">
        <v>4010</v>
      </c>
      <c r="E31" s="27" t="s">
        <v>4</v>
      </c>
      <c r="F31" s="28"/>
      <c r="G31" s="28">
        <v>3500</v>
      </c>
      <c r="H31" s="28">
        <f>G31</f>
        <v>3500</v>
      </c>
      <c r="I31" s="28">
        <f>H31</f>
        <v>3500</v>
      </c>
      <c r="J31" s="28"/>
      <c r="K31" s="28"/>
      <c r="L31" s="29"/>
      <c r="M31" s="30"/>
    </row>
    <row r="32" spans="2:13" ht="16.5" customHeight="1">
      <c r="B32" s="21"/>
      <c r="C32" s="26"/>
      <c r="D32" s="31"/>
      <c r="E32" s="31" t="s">
        <v>1</v>
      </c>
      <c r="F32" s="32"/>
      <c r="G32" s="32"/>
      <c r="H32" s="32"/>
      <c r="I32" s="32"/>
      <c r="J32" s="32"/>
      <c r="K32" s="32"/>
      <c r="L32" s="32"/>
      <c r="M32" s="33"/>
    </row>
    <row r="33" spans="2:13" ht="16.5" customHeight="1">
      <c r="B33" s="21"/>
      <c r="C33" s="26"/>
      <c r="D33" s="26"/>
      <c r="E33" s="26" t="s">
        <v>2</v>
      </c>
      <c r="F33" s="34"/>
      <c r="G33" s="34"/>
      <c r="H33" s="34"/>
      <c r="I33" s="34"/>
      <c r="J33" s="34"/>
      <c r="K33" s="34"/>
      <c r="L33" s="34"/>
      <c r="M33" s="35"/>
    </row>
    <row r="34" spans="2:13" ht="16.5" customHeight="1">
      <c r="B34" s="21"/>
      <c r="C34" s="26"/>
      <c r="D34" s="26"/>
      <c r="E34" s="26" t="s">
        <v>3</v>
      </c>
      <c r="F34" s="34"/>
      <c r="G34" s="34"/>
      <c r="H34" s="34"/>
      <c r="I34" s="34"/>
      <c r="J34" s="34"/>
      <c r="K34" s="34"/>
      <c r="L34" s="34"/>
      <c r="M34" s="35"/>
    </row>
    <row r="35" spans="2:13" ht="16.5" customHeight="1" thickBot="1">
      <c r="B35" s="21"/>
      <c r="C35" s="26"/>
      <c r="D35" s="36">
        <v>2010</v>
      </c>
      <c r="E35" s="36" t="s">
        <v>72</v>
      </c>
      <c r="F35" s="37">
        <v>3500</v>
      </c>
      <c r="G35" s="37"/>
      <c r="H35" s="37"/>
      <c r="I35" s="37"/>
      <c r="J35" s="37"/>
      <c r="K35" s="37"/>
      <c r="L35" s="38" t="s">
        <v>15</v>
      </c>
      <c r="M35" s="39"/>
    </row>
    <row r="36" spans="2:13" ht="16.5" customHeight="1">
      <c r="B36" s="21"/>
      <c r="C36" s="26"/>
      <c r="D36" s="27">
        <v>4010</v>
      </c>
      <c r="E36" s="40" t="s">
        <v>73</v>
      </c>
      <c r="F36" s="41"/>
      <c r="G36" s="41">
        <v>30751</v>
      </c>
      <c r="H36" s="41">
        <f>G36</f>
        <v>30751</v>
      </c>
      <c r="I36" s="41">
        <f>H36</f>
        <v>30751</v>
      </c>
      <c r="J36" s="41"/>
      <c r="K36" s="41"/>
      <c r="L36" s="42"/>
      <c r="M36" s="43"/>
    </row>
    <row r="37" spans="2:13" ht="16.5" customHeight="1">
      <c r="B37" s="21"/>
      <c r="C37" s="26"/>
      <c r="D37" s="31"/>
      <c r="E37" s="26" t="s">
        <v>1</v>
      </c>
      <c r="F37" s="34"/>
      <c r="G37" s="34"/>
      <c r="H37" s="34"/>
      <c r="I37" s="34"/>
      <c r="J37" s="34"/>
      <c r="K37" s="34"/>
      <c r="L37" s="44"/>
      <c r="M37" s="45"/>
    </row>
    <row r="38" spans="2:13" ht="16.5" customHeight="1">
      <c r="B38" s="21"/>
      <c r="C38" s="26"/>
      <c r="D38" s="26"/>
      <c r="E38" s="26" t="s">
        <v>2</v>
      </c>
      <c r="F38" s="34"/>
      <c r="G38" s="34"/>
      <c r="H38" s="34"/>
      <c r="I38" s="34"/>
      <c r="J38" s="34"/>
      <c r="K38" s="34"/>
      <c r="L38" s="44"/>
      <c r="M38" s="45"/>
    </row>
    <row r="39" spans="2:13" ht="16.5" customHeight="1">
      <c r="B39" s="21"/>
      <c r="C39" s="26"/>
      <c r="D39" s="26"/>
      <c r="E39" s="26" t="s">
        <v>3</v>
      </c>
      <c r="F39" s="34"/>
      <c r="G39" s="34"/>
      <c r="H39" s="34"/>
      <c r="I39" s="34"/>
      <c r="J39" s="34"/>
      <c r="K39" s="34"/>
      <c r="L39" s="44"/>
      <c r="M39" s="45"/>
    </row>
    <row r="40" spans="2:13" ht="16.5" customHeight="1" thickBot="1">
      <c r="B40" s="21"/>
      <c r="C40" s="26"/>
      <c r="D40" s="36">
        <v>2010</v>
      </c>
      <c r="E40" s="36" t="s">
        <v>68</v>
      </c>
      <c r="F40" s="37">
        <v>30751</v>
      </c>
      <c r="G40" s="37"/>
      <c r="H40" s="37"/>
      <c r="I40" s="37"/>
      <c r="J40" s="37"/>
      <c r="K40" s="37"/>
      <c r="L40" s="38"/>
      <c r="M40" s="39"/>
    </row>
    <row r="41" spans="2:13" ht="16.5" customHeight="1">
      <c r="B41" s="21"/>
      <c r="C41" s="26"/>
      <c r="D41" s="27">
        <v>4010</v>
      </c>
      <c r="E41" s="27" t="s">
        <v>4</v>
      </c>
      <c r="F41" s="29"/>
      <c r="G41" s="29">
        <v>1517</v>
      </c>
      <c r="H41" s="29">
        <f>G41</f>
        <v>1517</v>
      </c>
      <c r="I41" s="29">
        <f>H41</f>
        <v>1517</v>
      </c>
      <c r="J41" s="29"/>
      <c r="K41" s="29"/>
      <c r="L41" s="46"/>
      <c r="M41" s="47"/>
    </row>
    <row r="42" spans="2:13" ht="16.5" customHeight="1">
      <c r="B42" s="21"/>
      <c r="C42" s="26"/>
      <c r="D42" s="31"/>
      <c r="E42" s="26" t="s">
        <v>1</v>
      </c>
      <c r="F42" s="34"/>
      <c r="G42" s="34"/>
      <c r="H42" s="34"/>
      <c r="I42" s="34"/>
      <c r="J42" s="34"/>
      <c r="K42" s="34"/>
      <c r="L42" s="44"/>
      <c r="M42" s="45"/>
    </row>
    <row r="43" spans="2:13" ht="16.5" customHeight="1">
      <c r="B43" s="21"/>
      <c r="C43" s="26"/>
      <c r="D43" s="26"/>
      <c r="E43" s="26" t="s">
        <v>2</v>
      </c>
      <c r="F43" s="34"/>
      <c r="G43" s="34"/>
      <c r="H43" s="34"/>
      <c r="I43" s="34"/>
      <c r="J43" s="34"/>
      <c r="K43" s="34"/>
      <c r="L43" s="44"/>
      <c r="M43" s="45"/>
    </row>
    <row r="44" spans="2:13" ht="16.5" customHeight="1">
      <c r="B44" s="21"/>
      <c r="C44" s="26"/>
      <c r="D44" s="26"/>
      <c r="E44" s="26" t="s">
        <v>3</v>
      </c>
      <c r="F44" s="34"/>
      <c r="G44" s="34"/>
      <c r="H44" s="34"/>
      <c r="I44" s="34"/>
      <c r="J44" s="34"/>
      <c r="K44" s="34"/>
      <c r="L44" s="44"/>
      <c r="M44" s="45"/>
    </row>
    <row r="45" spans="2:13" ht="16.5" customHeight="1" thickBot="1">
      <c r="B45" s="21"/>
      <c r="C45" s="26"/>
      <c r="D45" s="36">
        <v>2010</v>
      </c>
      <c r="E45" s="36" t="s">
        <v>69</v>
      </c>
      <c r="F45" s="37">
        <v>1517</v>
      </c>
      <c r="G45" s="37"/>
      <c r="H45" s="37"/>
      <c r="I45" s="37"/>
      <c r="J45" s="37"/>
      <c r="K45" s="37"/>
      <c r="L45" s="38"/>
      <c r="M45" s="39"/>
    </row>
    <row r="46" spans="2:13" ht="16.5" customHeight="1">
      <c r="B46" s="21"/>
      <c r="C46" s="26"/>
      <c r="D46" s="26"/>
      <c r="E46" s="26" t="s">
        <v>13</v>
      </c>
      <c r="F46" s="34"/>
      <c r="G46" s="34"/>
      <c r="H46" s="34"/>
      <c r="I46" s="34"/>
      <c r="J46" s="34"/>
      <c r="K46" s="34"/>
      <c r="L46" s="44"/>
      <c r="M46" s="45"/>
    </row>
    <row r="47" spans="2:13" ht="16.5" customHeight="1">
      <c r="B47" s="21"/>
      <c r="C47" s="26"/>
      <c r="D47" s="26">
        <v>2350</v>
      </c>
      <c r="E47" s="26" t="s">
        <v>14</v>
      </c>
      <c r="F47" s="34"/>
      <c r="G47" s="34"/>
      <c r="H47" s="34"/>
      <c r="I47" s="34"/>
      <c r="J47" s="34"/>
      <c r="K47" s="34"/>
      <c r="L47" s="44"/>
      <c r="M47" s="45"/>
    </row>
    <row r="48" spans="2:13" ht="16.5" customHeight="1" thickBot="1">
      <c r="B48" s="48"/>
      <c r="C48" s="36"/>
      <c r="D48" s="36"/>
      <c r="E48" s="36"/>
      <c r="F48" s="38"/>
      <c r="G48" s="38"/>
      <c r="H48" s="38"/>
      <c r="I48" s="38"/>
      <c r="J48" s="38"/>
      <c r="K48" s="38"/>
      <c r="L48" s="38" t="s">
        <v>15</v>
      </c>
      <c r="M48" s="39">
        <v>100</v>
      </c>
    </row>
    <row r="49" spans="2:13" ht="16.5" customHeight="1">
      <c r="B49" s="49"/>
      <c r="C49" s="50"/>
      <c r="D49" s="50"/>
      <c r="E49" s="50" t="s">
        <v>9</v>
      </c>
      <c r="F49" s="51"/>
      <c r="G49" s="51"/>
      <c r="H49" s="51"/>
      <c r="I49" s="51"/>
      <c r="J49" s="51"/>
      <c r="K49" s="51"/>
      <c r="L49" s="51"/>
      <c r="M49" s="52"/>
    </row>
    <row r="50" spans="2:13" ht="15.75" customHeight="1">
      <c r="B50" s="53">
        <v>751</v>
      </c>
      <c r="C50" s="54"/>
      <c r="D50" s="54"/>
      <c r="E50" s="54" t="s">
        <v>10</v>
      </c>
      <c r="F50" s="55">
        <f>SUM(F62,F85,F68,F99)</f>
        <v>81191</v>
      </c>
      <c r="G50" s="55">
        <f aca="true" t="shared" si="5" ref="G50:L50">SUM(G52,G72,G63,G86,)</f>
        <v>81191</v>
      </c>
      <c r="H50" s="55">
        <f t="shared" si="5"/>
        <v>81190.44999999998</v>
      </c>
      <c r="I50" s="55">
        <f t="shared" si="5"/>
        <v>13750</v>
      </c>
      <c r="J50" s="55">
        <f t="shared" si="5"/>
        <v>2495.7200000000003</v>
      </c>
      <c r="K50" s="55">
        <f t="shared" si="5"/>
        <v>0</v>
      </c>
      <c r="L50" s="55">
        <f t="shared" si="5"/>
        <v>0</v>
      </c>
      <c r="M50" s="56"/>
    </row>
    <row r="51" spans="2:13" ht="16.5" customHeight="1">
      <c r="B51" s="21"/>
      <c r="C51" s="57"/>
      <c r="D51" s="57"/>
      <c r="E51" s="58" t="s">
        <v>9</v>
      </c>
      <c r="F51" s="59"/>
      <c r="G51" s="59"/>
      <c r="H51" s="59"/>
      <c r="I51" s="59"/>
      <c r="J51" s="59"/>
      <c r="K51" s="59"/>
      <c r="L51" s="59"/>
      <c r="M51" s="60"/>
    </row>
    <row r="52" spans="2:13" ht="16.5" customHeight="1">
      <c r="B52" s="21"/>
      <c r="C52" s="22">
        <v>75101</v>
      </c>
      <c r="D52" s="22"/>
      <c r="E52" s="23" t="s">
        <v>11</v>
      </c>
      <c r="F52" s="24">
        <f>SUM(F62)</f>
        <v>1613</v>
      </c>
      <c r="G52" s="61">
        <f aca="true" t="shared" si="6" ref="G52:L52">SUM(G53:G58)</f>
        <v>1613</v>
      </c>
      <c r="H52" s="61">
        <f t="shared" si="6"/>
        <v>1612.4499999999998</v>
      </c>
      <c r="I52" s="61">
        <f t="shared" si="6"/>
        <v>860</v>
      </c>
      <c r="J52" s="61">
        <f t="shared" si="6"/>
        <v>167.60000000000002</v>
      </c>
      <c r="K52" s="61">
        <f t="shared" si="6"/>
        <v>0</v>
      </c>
      <c r="L52" s="61">
        <f t="shared" si="6"/>
        <v>0</v>
      </c>
      <c r="M52" s="62">
        <f>SUM(M54:M57)</f>
        <v>0</v>
      </c>
    </row>
    <row r="53" spans="2:13" ht="16.5" customHeight="1">
      <c r="B53" s="21"/>
      <c r="C53" s="57"/>
      <c r="D53" s="27">
        <v>4010</v>
      </c>
      <c r="E53" s="27" t="s">
        <v>73</v>
      </c>
      <c r="F53" s="29"/>
      <c r="G53" s="28">
        <v>770</v>
      </c>
      <c r="H53" s="28">
        <f>I53</f>
        <v>790</v>
      </c>
      <c r="I53" s="28">
        <v>790</v>
      </c>
      <c r="J53" s="28"/>
      <c r="K53" s="28"/>
      <c r="L53" s="28"/>
      <c r="M53" s="47"/>
    </row>
    <row r="54" spans="2:13" ht="16.5" customHeight="1">
      <c r="B54" s="21"/>
      <c r="C54" s="57"/>
      <c r="D54" s="63">
        <v>4110</v>
      </c>
      <c r="E54" s="64" t="s">
        <v>0</v>
      </c>
      <c r="F54" s="29"/>
      <c r="G54" s="28">
        <v>143.73</v>
      </c>
      <c r="H54" s="28">
        <v>147.08</v>
      </c>
      <c r="I54" s="28"/>
      <c r="J54" s="28">
        <f>H54</f>
        <v>147.08</v>
      </c>
      <c r="K54" s="28"/>
      <c r="L54" s="28"/>
      <c r="M54" s="47"/>
    </row>
    <row r="55" spans="2:13" ht="32.25" customHeight="1">
      <c r="B55" s="21"/>
      <c r="C55" s="57"/>
      <c r="D55" s="65">
        <v>4120</v>
      </c>
      <c r="E55" s="170" t="s">
        <v>96</v>
      </c>
      <c r="F55" s="29"/>
      <c r="G55" s="28">
        <v>20.52</v>
      </c>
      <c r="H55" s="28">
        <f>G55</f>
        <v>20.52</v>
      </c>
      <c r="I55" s="28"/>
      <c r="J55" s="28">
        <f>H55</f>
        <v>20.52</v>
      </c>
      <c r="K55" s="28"/>
      <c r="L55" s="28"/>
      <c r="M55" s="47"/>
    </row>
    <row r="56" spans="2:13" ht="16.5" customHeight="1">
      <c r="B56" s="21"/>
      <c r="C56" s="57"/>
      <c r="D56" s="27">
        <v>4170</v>
      </c>
      <c r="E56" s="27" t="s">
        <v>41</v>
      </c>
      <c r="F56" s="29"/>
      <c r="G56" s="28">
        <f>H56</f>
        <v>70</v>
      </c>
      <c r="H56" s="28">
        <f>I56</f>
        <v>70</v>
      </c>
      <c r="I56" s="28">
        <v>70</v>
      </c>
      <c r="J56" s="28"/>
      <c r="K56" s="28"/>
      <c r="L56" s="28"/>
      <c r="M56" s="47"/>
    </row>
    <row r="57" spans="2:13" ht="16.5" customHeight="1">
      <c r="B57" s="21"/>
      <c r="C57" s="26"/>
      <c r="D57" s="64">
        <v>4210</v>
      </c>
      <c r="E57" s="64" t="s">
        <v>8</v>
      </c>
      <c r="F57" s="66"/>
      <c r="G57" s="28">
        <v>538.75</v>
      </c>
      <c r="H57" s="28">
        <v>514.85</v>
      </c>
      <c r="I57" s="67"/>
      <c r="J57" s="67"/>
      <c r="K57" s="67"/>
      <c r="L57" s="68"/>
      <c r="M57" s="69"/>
    </row>
    <row r="58" spans="2:13" ht="16.5" customHeight="1">
      <c r="B58" s="21"/>
      <c r="C58" s="26"/>
      <c r="D58" s="31">
        <v>4360</v>
      </c>
      <c r="E58" s="70" t="s">
        <v>42</v>
      </c>
      <c r="F58" s="71"/>
      <c r="G58" s="72">
        <v>70</v>
      </c>
      <c r="H58" s="72">
        <f>G58</f>
        <v>70</v>
      </c>
      <c r="I58" s="73"/>
      <c r="J58" s="73"/>
      <c r="K58" s="73"/>
      <c r="L58" s="32"/>
      <c r="M58" s="33"/>
    </row>
    <row r="59" spans="2:13" ht="16.5" customHeight="1">
      <c r="B59" s="21"/>
      <c r="C59" s="26"/>
      <c r="D59" s="31"/>
      <c r="E59" s="31" t="s">
        <v>1</v>
      </c>
      <c r="F59" s="32"/>
      <c r="G59" s="32"/>
      <c r="H59" s="32"/>
      <c r="I59" s="32"/>
      <c r="J59" s="32"/>
      <c r="K59" s="32"/>
      <c r="L59" s="32"/>
      <c r="M59" s="33"/>
    </row>
    <row r="60" spans="2:13" ht="16.5" customHeight="1">
      <c r="B60" s="21"/>
      <c r="C60" s="26"/>
      <c r="D60" s="26"/>
      <c r="E60" s="26" t="s">
        <v>2</v>
      </c>
      <c r="F60" s="34"/>
      <c r="G60" s="34"/>
      <c r="H60" s="34"/>
      <c r="I60" s="34"/>
      <c r="J60" s="34"/>
      <c r="K60" s="34"/>
      <c r="L60" s="34"/>
      <c r="M60" s="35"/>
    </row>
    <row r="61" spans="2:13" ht="16.5" customHeight="1">
      <c r="B61" s="21"/>
      <c r="C61" s="26"/>
      <c r="D61" s="26"/>
      <c r="E61" s="26" t="s">
        <v>3</v>
      </c>
      <c r="F61" s="34"/>
      <c r="G61" s="34"/>
      <c r="H61" s="34"/>
      <c r="I61" s="34"/>
      <c r="J61" s="34"/>
      <c r="K61" s="34"/>
      <c r="L61" s="34"/>
      <c r="M61" s="74"/>
    </row>
    <row r="62" spans="2:13" ht="16.5" customHeight="1" thickBot="1">
      <c r="B62" s="191"/>
      <c r="C62" s="36"/>
      <c r="D62" s="36">
        <v>2010</v>
      </c>
      <c r="E62" s="36" t="s">
        <v>16</v>
      </c>
      <c r="F62" s="37">
        <v>1613</v>
      </c>
      <c r="G62" s="37"/>
      <c r="H62" s="37"/>
      <c r="I62" s="37"/>
      <c r="J62" s="37"/>
      <c r="K62" s="37"/>
      <c r="L62" s="38" t="s">
        <v>15</v>
      </c>
      <c r="M62" s="75"/>
    </row>
    <row r="63" spans="2:13" ht="16.5" customHeight="1">
      <c r="B63" s="21"/>
      <c r="C63" s="57">
        <v>75109</v>
      </c>
      <c r="D63" s="58"/>
      <c r="E63" s="58" t="s">
        <v>98</v>
      </c>
      <c r="F63" s="192">
        <f>SUM(F67:F71)</f>
        <v>269</v>
      </c>
      <c r="G63" s="192">
        <f aca="true" t="shared" si="7" ref="G63:L63">G67</f>
        <v>269</v>
      </c>
      <c r="H63" s="192">
        <f t="shared" si="7"/>
        <v>269</v>
      </c>
      <c r="I63" s="192">
        <f t="shared" si="7"/>
        <v>0</v>
      </c>
      <c r="J63" s="192">
        <f t="shared" si="7"/>
        <v>0</v>
      </c>
      <c r="K63" s="192">
        <f t="shared" si="7"/>
        <v>0</v>
      </c>
      <c r="L63" s="192">
        <f t="shared" si="7"/>
        <v>0</v>
      </c>
      <c r="M63" s="194"/>
    </row>
    <row r="64" spans="2:13" ht="16.5" customHeight="1">
      <c r="B64" s="21"/>
      <c r="C64" s="57"/>
      <c r="D64" s="58"/>
      <c r="E64" s="58" t="s">
        <v>99</v>
      </c>
      <c r="F64" s="192"/>
      <c r="G64" s="192"/>
      <c r="H64" s="192"/>
      <c r="I64" s="192"/>
      <c r="J64" s="192"/>
      <c r="K64" s="192"/>
      <c r="L64" s="193"/>
      <c r="M64" s="194"/>
    </row>
    <row r="65" spans="2:13" ht="16.5" customHeight="1">
      <c r="B65" s="21"/>
      <c r="C65" s="57"/>
      <c r="D65" s="58"/>
      <c r="E65" s="58" t="s">
        <v>101</v>
      </c>
      <c r="F65" s="192"/>
      <c r="G65" s="192"/>
      <c r="H65" s="192"/>
      <c r="I65" s="192"/>
      <c r="J65" s="192"/>
      <c r="K65" s="192"/>
      <c r="L65" s="193"/>
      <c r="M65" s="194"/>
    </row>
    <row r="66" spans="2:13" ht="16.5" customHeight="1" thickBot="1">
      <c r="B66" s="21"/>
      <c r="C66" s="196"/>
      <c r="D66" s="197"/>
      <c r="E66" s="197" t="s">
        <v>100</v>
      </c>
      <c r="F66" s="198"/>
      <c r="G66" s="198"/>
      <c r="H66" s="198"/>
      <c r="I66" s="198"/>
      <c r="J66" s="198"/>
      <c r="K66" s="198"/>
      <c r="L66" s="199"/>
      <c r="M66" s="200"/>
    </row>
    <row r="67" spans="2:13" ht="16.5" customHeight="1">
      <c r="B67" s="21"/>
      <c r="C67" s="26"/>
      <c r="D67" s="171">
        <v>4300</v>
      </c>
      <c r="E67" s="101" t="s">
        <v>44</v>
      </c>
      <c r="F67" s="29"/>
      <c r="G67" s="29">
        <v>269</v>
      </c>
      <c r="H67" s="29">
        <f>G67</f>
        <v>269</v>
      </c>
      <c r="I67" s="29"/>
      <c r="J67" s="29"/>
      <c r="K67" s="29"/>
      <c r="L67" s="46"/>
      <c r="M67" s="195"/>
    </row>
    <row r="68" spans="2:13" ht="16.5" customHeight="1">
      <c r="B68" s="21"/>
      <c r="C68" s="26"/>
      <c r="D68" s="31"/>
      <c r="E68" s="31" t="s">
        <v>1</v>
      </c>
      <c r="F68" s="34">
        <v>269</v>
      </c>
      <c r="G68" s="34"/>
      <c r="H68" s="34"/>
      <c r="I68" s="34"/>
      <c r="J68" s="34"/>
      <c r="K68" s="34"/>
      <c r="L68" s="44"/>
      <c r="M68" s="84"/>
    </row>
    <row r="69" spans="2:13" ht="16.5" customHeight="1">
      <c r="B69" s="21"/>
      <c r="C69" s="26"/>
      <c r="D69" s="26"/>
      <c r="E69" s="26" t="s">
        <v>2</v>
      </c>
      <c r="F69" s="34"/>
      <c r="G69" s="34"/>
      <c r="H69" s="34"/>
      <c r="I69" s="34"/>
      <c r="J69" s="34"/>
      <c r="K69" s="34"/>
      <c r="L69" s="44"/>
      <c r="M69" s="84"/>
    </row>
    <row r="70" spans="2:13" ht="16.5" customHeight="1">
      <c r="B70" s="21"/>
      <c r="C70" s="26"/>
      <c r="D70" s="26"/>
      <c r="E70" s="26" t="s">
        <v>3</v>
      </c>
      <c r="F70" s="34"/>
      <c r="G70" s="34"/>
      <c r="H70" s="34"/>
      <c r="I70" s="34"/>
      <c r="J70" s="34"/>
      <c r="K70" s="34"/>
      <c r="L70" s="44"/>
      <c r="M70" s="84"/>
    </row>
    <row r="71" spans="2:13" ht="16.5" customHeight="1" thickBot="1">
      <c r="B71" s="21"/>
      <c r="C71" s="36"/>
      <c r="D71" s="36">
        <v>2010</v>
      </c>
      <c r="E71" s="36" t="s">
        <v>16</v>
      </c>
      <c r="F71" s="37"/>
      <c r="G71" s="37"/>
      <c r="H71" s="37"/>
      <c r="I71" s="37"/>
      <c r="J71" s="37"/>
      <c r="K71" s="37"/>
      <c r="L71" s="38"/>
      <c r="M71" s="75"/>
    </row>
    <row r="72" spans="2:13" ht="16.5" customHeight="1">
      <c r="B72" s="21"/>
      <c r="C72" s="22">
        <v>75113</v>
      </c>
      <c r="D72" s="27"/>
      <c r="E72" s="23" t="s">
        <v>91</v>
      </c>
      <c r="F72" s="24">
        <f>SUM(F73:F85)</f>
        <v>39474</v>
      </c>
      <c r="G72" s="24">
        <f aca="true" t="shared" si="8" ref="G72:L72">SUM(G73:G85)</f>
        <v>39473.99999999999</v>
      </c>
      <c r="H72" s="24">
        <f t="shared" si="8"/>
        <v>39473.99999999999</v>
      </c>
      <c r="I72" s="24">
        <f t="shared" si="8"/>
        <v>6570</v>
      </c>
      <c r="J72" s="24">
        <f t="shared" si="8"/>
        <v>1116.03</v>
      </c>
      <c r="K72" s="24">
        <f t="shared" si="8"/>
        <v>0</v>
      </c>
      <c r="L72" s="24">
        <f t="shared" si="8"/>
        <v>0</v>
      </c>
      <c r="M72" s="62"/>
    </row>
    <row r="73" spans="2:13" ht="16.5" customHeight="1">
      <c r="B73" s="21"/>
      <c r="C73" s="57"/>
      <c r="D73" s="27">
        <v>3030</v>
      </c>
      <c r="E73" s="27" t="s">
        <v>102</v>
      </c>
      <c r="F73" s="29"/>
      <c r="G73" s="29">
        <v>24700</v>
      </c>
      <c r="H73" s="29">
        <f>G73</f>
        <v>24700</v>
      </c>
      <c r="I73" s="29"/>
      <c r="J73" s="29"/>
      <c r="K73" s="29"/>
      <c r="L73" s="29"/>
      <c r="M73" s="195"/>
    </row>
    <row r="74" spans="2:13" ht="16.5" customHeight="1">
      <c r="B74" s="21"/>
      <c r="C74" s="26"/>
      <c r="D74" s="27">
        <v>4010</v>
      </c>
      <c r="E74" s="27" t="s">
        <v>73</v>
      </c>
      <c r="F74" s="68"/>
      <c r="G74" s="68">
        <v>3730</v>
      </c>
      <c r="H74" s="68">
        <f>G74</f>
        <v>3730</v>
      </c>
      <c r="I74" s="68">
        <f>H74</f>
        <v>3730</v>
      </c>
      <c r="J74" s="68"/>
      <c r="K74" s="68"/>
      <c r="L74" s="66"/>
      <c r="M74" s="82"/>
    </row>
    <row r="75" spans="2:13" ht="16.5" customHeight="1">
      <c r="B75" s="21"/>
      <c r="C75" s="26"/>
      <c r="D75" s="63">
        <v>4110</v>
      </c>
      <c r="E75" s="64" t="s">
        <v>0</v>
      </c>
      <c r="F75" s="68"/>
      <c r="G75" s="68">
        <v>1002.09</v>
      </c>
      <c r="H75" s="68">
        <f aca="true" t="shared" si="9" ref="H75:H81">G75</f>
        <v>1002.09</v>
      </c>
      <c r="I75" s="68"/>
      <c r="J75" s="68">
        <f>H75</f>
        <v>1002.09</v>
      </c>
      <c r="K75" s="68"/>
      <c r="L75" s="66"/>
      <c r="M75" s="82"/>
    </row>
    <row r="76" spans="2:13" ht="33.75" customHeight="1">
      <c r="B76" s="21"/>
      <c r="C76" s="26"/>
      <c r="D76" s="65">
        <v>4120</v>
      </c>
      <c r="E76" s="170" t="s">
        <v>96</v>
      </c>
      <c r="F76" s="68"/>
      <c r="G76" s="68">
        <v>113.94</v>
      </c>
      <c r="H76" s="68">
        <f t="shared" si="9"/>
        <v>113.94</v>
      </c>
      <c r="I76" s="68"/>
      <c r="J76" s="68">
        <f>H76</f>
        <v>113.94</v>
      </c>
      <c r="K76" s="68"/>
      <c r="L76" s="66"/>
      <c r="M76" s="82"/>
    </row>
    <row r="77" spans="2:13" ht="16.5" customHeight="1">
      <c r="B77" s="21"/>
      <c r="C77" s="26"/>
      <c r="D77" s="27">
        <v>4170</v>
      </c>
      <c r="E77" s="64" t="s">
        <v>41</v>
      </c>
      <c r="F77" s="68"/>
      <c r="G77" s="68">
        <v>2840</v>
      </c>
      <c r="H77" s="68">
        <f t="shared" si="9"/>
        <v>2840</v>
      </c>
      <c r="I77" s="68">
        <f>H77</f>
        <v>2840</v>
      </c>
      <c r="J77" s="68"/>
      <c r="K77" s="68"/>
      <c r="L77" s="66"/>
      <c r="M77" s="82"/>
    </row>
    <row r="78" spans="2:13" ht="16.5" customHeight="1">
      <c r="B78" s="21"/>
      <c r="C78" s="26"/>
      <c r="D78" s="64">
        <v>4210</v>
      </c>
      <c r="E78" s="64" t="s">
        <v>8</v>
      </c>
      <c r="F78" s="68"/>
      <c r="G78" s="68">
        <v>5734.38</v>
      </c>
      <c r="H78" s="68">
        <f t="shared" si="9"/>
        <v>5734.38</v>
      </c>
      <c r="I78" s="68"/>
      <c r="J78" s="68"/>
      <c r="K78" s="68"/>
      <c r="L78" s="66"/>
      <c r="M78" s="82"/>
    </row>
    <row r="79" spans="2:13" ht="16.5" customHeight="1">
      <c r="B79" s="21"/>
      <c r="C79" s="26"/>
      <c r="D79" s="31">
        <v>4300</v>
      </c>
      <c r="E79" s="81" t="s">
        <v>44</v>
      </c>
      <c r="F79" s="68"/>
      <c r="G79" s="68">
        <v>1072</v>
      </c>
      <c r="H79" s="68">
        <f t="shared" si="9"/>
        <v>1072</v>
      </c>
      <c r="I79" s="68"/>
      <c r="J79" s="68"/>
      <c r="K79" s="68"/>
      <c r="L79" s="66"/>
      <c r="M79" s="82"/>
    </row>
    <row r="80" spans="2:13" ht="16.5" customHeight="1">
      <c r="B80" s="21"/>
      <c r="C80" s="26"/>
      <c r="D80" s="31">
        <v>4360</v>
      </c>
      <c r="E80" s="81" t="s">
        <v>42</v>
      </c>
      <c r="F80" s="68"/>
      <c r="G80" s="68">
        <v>60</v>
      </c>
      <c r="H80" s="68">
        <f t="shared" si="9"/>
        <v>60</v>
      </c>
      <c r="I80" s="68"/>
      <c r="J80" s="68"/>
      <c r="K80" s="68"/>
      <c r="L80" s="66"/>
      <c r="M80" s="82"/>
    </row>
    <row r="81" spans="2:13" ht="16.5" customHeight="1">
      <c r="B81" s="21"/>
      <c r="C81" s="26"/>
      <c r="D81" s="64">
        <v>4410</v>
      </c>
      <c r="E81" s="81" t="s">
        <v>59</v>
      </c>
      <c r="F81" s="68"/>
      <c r="G81" s="68">
        <v>221.59</v>
      </c>
      <c r="H81" s="68">
        <f t="shared" si="9"/>
        <v>221.59</v>
      </c>
      <c r="I81" s="68"/>
      <c r="J81" s="68"/>
      <c r="K81" s="68"/>
      <c r="L81" s="66"/>
      <c r="M81" s="82"/>
    </row>
    <row r="82" spans="2:13" ht="16.5" customHeight="1">
      <c r="B82" s="21"/>
      <c r="C82" s="26"/>
      <c r="D82" s="26"/>
      <c r="E82" s="26" t="s">
        <v>1</v>
      </c>
      <c r="F82" s="34"/>
      <c r="G82" s="34"/>
      <c r="H82" s="34"/>
      <c r="I82" s="34"/>
      <c r="J82" s="34"/>
      <c r="K82" s="34"/>
      <c r="L82" s="44"/>
      <c r="M82" s="84"/>
    </row>
    <row r="83" spans="2:13" ht="16.5" customHeight="1">
      <c r="B83" s="21"/>
      <c r="C83" s="26"/>
      <c r="D83" s="26"/>
      <c r="E83" s="26" t="s">
        <v>2</v>
      </c>
      <c r="F83" s="34"/>
      <c r="G83" s="34"/>
      <c r="H83" s="34"/>
      <c r="I83" s="34"/>
      <c r="J83" s="34"/>
      <c r="K83" s="34"/>
      <c r="L83" s="44"/>
      <c r="M83" s="84"/>
    </row>
    <row r="84" spans="2:13" ht="16.5" customHeight="1">
      <c r="B84" s="21"/>
      <c r="C84" s="26"/>
      <c r="D84" s="26"/>
      <c r="E84" s="26" t="s">
        <v>3</v>
      </c>
      <c r="F84" s="34"/>
      <c r="G84" s="34"/>
      <c r="H84" s="34"/>
      <c r="I84" s="34"/>
      <c r="J84" s="34"/>
      <c r="K84" s="34"/>
      <c r="L84" s="44"/>
      <c r="M84" s="84"/>
    </row>
    <row r="85" spans="2:13" ht="16.5" customHeight="1" thickBot="1">
      <c r="B85" s="21"/>
      <c r="C85" s="36"/>
      <c r="D85" s="36">
        <v>2010</v>
      </c>
      <c r="E85" s="36" t="s">
        <v>16</v>
      </c>
      <c r="F85" s="37">
        <v>39474</v>
      </c>
      <c r="G85" s="37"/>
      <c r="H85" s="37"/>
      <c r="I85" s="37"/>
      <c r="J85" s="37"/>
      <c r="K85" s="37"/>
      <c r="L85" s="38"/>
      <c r="M85" s="75"/>
    </row>
    <row r="86" spans="2:13" ht="16.5" customHeight="1">
      <c r="B86" s="21"/>
      <c r="C86" s="202">
        <v>75108</v>
      </c>
      <c r="D86" s="202"/>
      <c r="E86" s="202" t="s">
        <v>108</v>
      </c>
      <c r="F86" s="203">
        <f aca="true" t="shared" si="10" ref="F86:L86">SUM(F87:F99)</f>
        <v>39835</v>
      </c>
      <c r="G86" s="203">
        <f t="shared" si="10"/>
        <v>39835</v>
      </c>
      <c r="H86" s="203">
        <f t="shared" si="10"/>
        <v>39835</v>
      </c>
      <c r="I86" s="203">
        <f t="shared" si="10"/>
        <v>6320</v>
      </c>
      <c r="J86" s="203">
        <f t="shared" si="10"/>
        <v>1212.09</v>
      </c>
      <c r="K86" s="203">
        <f t="shared" si="10"/>
        <v>0</v>
      </c>
      <c r="L86" s="203">
        <f t="shared" si="10"/>
        <v>0</v>
      </c>
      <c r="M86" s="160"/>
    </row>
    <row r="87" spans="2:13" ht="16.5" customHeight="1">
      <c r="B87" s="21"/>
      <c r="C87" s="26"/>
      <c r="D87" s="27">
        <v>3030</v>
      </c>
      <c r="E87" s="27" t="s">
        <v>102</v>
      </c>
      <c r="F87" s="29"/>
      <c r="G87" s="29">
        <f>H87</f>
        <v>24350</v>
      </c>
      <c r="H87" s="29">
        <v>24350</v>
      </c>
      <c r="I87" s="29"/>
      <c r="J87" s="29"/>
      <c r="K87" s="29"/>
      <c r="L87" s="29"/>
      <c r="M87" s="195"/>
    </row>
    <row r="88" spans="2:13" ht="16.5" customHeight="1">
      <c r="B88" s="21"/>
      <c r="C88" s="26"/>
      <c r="D88" s="27">
        <v>4010</v>
      </c>
      <c r="E88" s="27" t="s">
        <v>73</v>
      </c>
      <c r="F88" s="68"/>
      <c r="G88" s="68">
        <v>3480</v>
      </c>
      <c r="H88" s="68">
        <f>G88</f>
        <v>3480</v>
      </c>
      <c r="I88" s="68">
        <f>H88</f>
        <v>3480</v>
      </c>
      <c r="J88" s="68"/>
      <c r="K88" s="68"/>
      <c r="L88" s="66"/>
      <c r="M88" s="82"/>
    </row>
    <row r="89" spans="2:13" ht="16.5" customHeight="1">
      <c r="B89" s="21"/>
      <c r="C89" s="26"/>
      <c r="D89" s="63">
        <v>4110</v>
      </c>
      <c r="E89" s="64" t="s">
        <v>0</v>
      </c>
      <c r="F89" s="68"/>
      <c r="G89" s="68">
        <v>1080.76</v>
      </c>
      <c r="H89" s="68">
        <f aca="true" t="shared" si="11" ref="H89:H95">G89</f>
        <v>1080.76</v>
      </c>
      <c r="I89" s="68"/>
      <c r="J89" s="68">
        <f>H89</f>
        <v>1080.76</v>
      </c>
      <c r="K89" s="68"/>
      <c r="L89" s="66"/>
      <c r="M89" s="82"/>
    </row>
    <row r="90" spans="2:13" ht="16.5" customHeight="1">
      <c r="B90" s="21"/>
      <c r="C90" s="26"/>
      <c r="D90" s="65">
        <v>4120</v>
      </c>
      <c r="E90" s="170" t="s">
        <v>96</v>
      </c>
      <c r="F90" s="68"/>
      <c r="G90" s="68">
        <v>131.33</v>
      </c>
      <c r="H90" s="68">
        <f t="shared" si="11"/>
        <v>131.33</v>
      </c>
      <c r="I90" s="68"/>
      <c r="J90" s="68">
        <f>H90</f>
        <v>131.33</v>
      </c>
      <c r="K90" s="68"/>
      <c r="L90" s="66"/>
      <c r="M90" s="82"/>
    </row>
    <row r="91" spans="2:13" ht="16.5" customHeight="1">
      <c r="B91" s="21"/>
      <c r="C91" s="26"/>
      <c r="D91" s="27">
        <v>4170</v>
      </c>
      <c r="E91" s="64" t="s">
        <v>41</v>
      </c>
      <c r="F91" s="68"/>
      <c r="G91" s="68">
        <v>2840</v>
      </c>
      <c r="H91" s="68">
        <f t="shared" si="11"/>
        <v>2840</v>
      </c>
      <c r="I91" s="68">
        <f>H91</f>
        <v>2840</v>
      </c>
      <c r="J91" s="68"/>
      <c r="K91" s="68"/>
      <c r="L91" s="66"/>
      <c r="M91" s="82"/>
    </row>
    <row r="92" spans="2:13" ht="16.5" customHeight="1">
      <c r="B92" s="21"/>
      <c r="C92" s="26"/>
      <c r="D92" s="64">
        <v>4210</v>
      </c>
      <c r="E92" s="64" t="s">
        <v>8</v>
      </c>
      <c r="F92" s="68"/>
      <c r="G92" s="68">
        <v>7601.69</v>
      </c>
      <c r="H92" s="68">
        <f t="shared" si="11"/>
        <v>7601.69</v>
      </c>
      <c r="I92" s="68"/>
      <c r="J92" s="68"/>
      <c r="K92" s="68"/>
      <c r="L92" s="66"/>
      <c r="M92" s="82"/>
    </row>
    <row r="93" spans="2:13" ht="16.5" customHeight="1">
      <c r="B93" s="21"/>
      <c r="C93" s="26"/>
      <c r="D93" s="31">
        <v>4300</v>
      </c>
      <c r="E93" s="81" t="s">
        <v>44</v>
      </c>
      <c r="F93" s="68"/>
      <c r="G93" s="68">
        <v>132</v>
      </c>
      <c r="H93" s="68">
        <f t="shared" si="11"/>
        <v>132</v>
      </c>
      <c r="I93" s="68"/>
      <c r="J93" s="68"/>
      <c r="K93" s="68"/>
      <c r="L93" s="66"/>
      <c r="M93" s="82"/>
    </row>
    <row r="94" spans="2:13" ht="16.5" customHeight="1">
      <c r="B94" s="21"/>
      <c r="C94" s="26"/>
      <c r="D94" s="31">
        <v>4360</v>
      </c>
      <c r="E94" s="81" t="s">
        <v>42</v>
      </c>
      <c r="F94" s="68"/>
      <c r="G94" s="68">
        <v>0</v>
      </c>
      <c r="H94" s="68">
        <f t="shared" si="11"/>
        <v>0</v>
      </c>
      <c r="I94" s="68"/>
      <c r="J94" s="68"/>
      <c r="K94" s="68"/>
      <c r="L94" s="66"/>
      <c r="M94" s="82"/>
    </row>
    <row r="95" spans="2:13" ht="16.5" customHeight="1">
      <c r="B95" s="21"/>
      <c r="C95" s="26"/>
      <c r="D95" s="64">
        <v>4410</v>
      </c>
      <c r="E95" s="81" t="s">
        <v>59</v>
      </c>
      <c r="F95" s="68"/>
      <c r="G95" s="68">
        <v>219.22</v>
      </c>
      <c r="H95" s="68">
        <f t="shared" si="11"/>
        <v>219.22</v>
      </c>
      <c r="I95" s="68"/>
      <c r="J95" s="68"/>
      <c r="K95" s="68"/>
      <c r="L95" s="66"/>
      <c r="M95" s="82"/>
    </row>
    <row r="96" spans="2:13" ht="16.5" customHeight="1">
      <c r="B96" s="21"/>
      <c r="C96" s="26"/>
      <c r="D96" s="26"/>
      <c r="E96" s="26" t="s">
        <v>1</v>
      </c>
      <c r="F96" s="34"/>
      <c r="G96" s="34"/>
      <c r="H96" s="34"/>
      <c r="I96" s="34"/>
      <c r="J96" s="34"/>
      <c r="K96" s="34"/>
      <c r="L96" s="44"/>
      <c r="M96" s="84"/>
    </row>
    <row r="97" spans="2:13" ht="16.5" customHeight="1">
      <c r="B97" s="21"/>
      <c r="C97" s="26"/>
      <c r="D97" s="26"/>
      <c r="E97" s="26" t="s">
        <v>2</v>
      </c>
      <c r="F97" s="34"/>
      <c r="G97" s="34"/>
      <c r="H97" s="34"/>
      <c r="I97" s="34"/>
      <c r="J97" s="34"/>
      <c r="K97" s="34"/>
      <c r="L97" s="44"/>
      <c r="M97" s="84"/>
    </row>
    <row r="98" spans="2:13" ht="16.5" customHeight="1">
      <c r="B98" s="21"/>
      <c r="C98" s="26"/>
      <c r="D98" s="26"/>
      <c r="E98" s="26" t="s">
        <v>3</v>
      </c>
      <c r="F98" s="34"/>
      <c r="G98" s="34"/>
      <c r="H98" s="34"/>
      <c r="I98" s="34"/>
      <c r="J98" s="34"/>
      <c r="K98" s="34"/>
      <c r="L98" s="44"/>
      <c r="M98" s="84"/>
    </row>
    <row r="99" spans="2:13" ht="16.5" customHeight="1" thickBot="1">
      <c r="B99" s="21"/>
      <c r="C99" s="26"/>
      <c r="D99" s="36">
        <v>2010</v>
      </c>
      <c r="E99" s="36" t="s">
        <v>16</v>
      </c>
      <c r="F99" s="37">
        <v>39835</v>
      </c>
      <c r="G99" s="37"/>
      <c r="H99" s="37"/>
      <c r="I99" s="37"/>
      <c r="J99" s="37"/>
      <c r="K99" s="37"/>
      <c r="L99" s="38"/>
      <c r="M99" s="75"/>
    </row>
    <row r="100" spans="2:13" ht="16.5" customHeight="1">
      <c r="B100" s="76">
        <v>801</v>
      </c>
      <c r="C100" s="77"/>
      <c r="D100" s="77"/>
      <c r="E100" s="77" t="s">
        <v>103</v>
      </c>
      <c r="F100" s="78">
        <f>SUM(F101)</f>
        <v>36680.79</v>
      </c>
      <c r="G100" s="78">
        <f aca="true" t="shared" si="12" ref="G100:M100">SUM(G101)</f>
        <v>36680.79</v>
      </c>
      <c r="H100" s="78">
        <f t="shared" si="12"/>
        <v>36680.79</v>
      </c>
      <c r="I100" s="78">
        <f t="shared" si="12"/>
        <v>0</v>
      </c>
      <c r="J100" s="78">
        <f t="shared" si="12"/>
        <v>0</v>
      </c>
      <c r="K100" s="78">
        <f t="shared" si="12"/>
        <v>0</v>
      </c>
      <c r="L100" s="78">
        <f t="shared" si="12"/>
        <v>0</v>
      </c>
      <c r="M100" s="79">
        <f t="shared" si="12"/>
        <v>0</v>
      </c>
    </row>
    <row r="101" spans="2:13" ht="16.5" customHeight="1">
      <c r="B101" s="21"/>
      <c r="C101" s="58">
        <v>80153</v>
      </c>
      <c r="D101" s="58"/>
      <c r="E101" s="58" t="s">
        <v>104</v>
      </c>
      <c r="F101" s="192">
        <f>SUM(F109)</f>
        <v>36680.79</v>
      </c>
      <c r="G101" s="192">
        <f aca="true" t="shared" si="13" ref="G101:L101">SUM(G104:G105)</f>
        <v>36680.79</v>
      </c>
      <c r="H101" s="192">
        <f t="shared" si="13"/>
        <v>36680.79</v>
      </c>
      <c r="I101" s="192">
        <f t="shared" si="13"/>
        <v>0</v>
      </c>
      <c r="J101" s="192">
        <f t="shared" si="13"/>
        <v>0</v>
      </c>
      <c r="K101" s="192">
        <f t="shared" si="13"/>
        <v>0</v>
      </c>
      <c r="L101" s="192">
        <f t="shared" si="13"/>
        <v>0</v>
      </c>
      <c r="M101" s="194">
        <v>0</v>
      </c>
    </row>
    <row r="102" spans="2:13" ht="16.5" customHeight="1">
      <c r="B102" s="21"/>
      <c r="C102" s="58"/>
      <c r="D102" s="58"/>
      <c r="E102" s="58" t="s">
        <v>105</v>
      </c>
      <c r="F102" s="192"/>
      <c r="G102" s="192"/>
      <c r="H102" s="192"/>
      <c r="I102" s="192"/>
      <c r="J102" s="192"/>
      <c r="K102" s="192"/>
      <c r="L102" s="193"/>
      <c r="M102" s="194"/>
    </row>
    <row r="103" spans="2:13" ht="16.5" customHeight="1">
      <c r="B103" s="21"/>
      <c r="C103" s="23"/>
      <c r="D103" s="23"/>
      <c r="E103" s="23" t="s">
        <v>106</v>
      </c>
      <c r="F103" s="24"/>
      <c r="G103" s="24"/>
      <c r="H103" s="24"/>
      <c r="I103" s="24"/>
      <c r="J103" s="24"/>
      <c r="K103" s="24"/>
      <c r="L103" s="201"/>
      <c r="M103" s="62"/>
    </row>
    <row r="104" spans="2:13" ht="16.5" customHeight="1">
      <c r="B104" s="21"/>
      <c r="C104" s="26"/>
      <c r="D104" s="31">
        <v>4210</v>
      </c>
      <c r="E104" s="31" t="s">
        <v>8</v>
      </c>
      <c r="F104" s="34"/>
      <c r="G104" s="34">
        <v>363.13</v>
      </c>
      <c r="H104" s="34">
        <f>G104</f>
        <v>363.13</v>
      </c>
      <c r="I104" s="34"/>
      <c r="J104" s="34"/>
      <c r="K104" s="34"/>
      <c r="L104" s="44"/>
      <c r="M104" s="84"/>
    </row>
    <row r="105" spans="2:13" ht="16.5" customHeight="1">
      <c r="B105" s="21"/>
      <c r="C105" s="26"/>
      <c r="D105" s="64">
        <v>4240</v>
      </c>
      <c r="E105" s="64" t="s">
        <v>107</v>
      </c>
      <c r="F105" s="68"/>
      <c r="G105" s="68">
        <v>36317.66</v>
      </c>
      <c r="H105" s="68">
        <f>G105</f>
        <v>36317.66</v>
      </c>
      <c r="I105" s="68"/>
      <c r="J105" s="68"/>
      <c r="K105" s="68"/>
      <c r="L105" s="66"/>
      <c r="M105" s="82"/>
    </row>
    <row r="106" spans="2:13" ht="16.5" customHeight="1">
      <c r="B106" s="21"/>
      <c r="C106" s="26"/>
      <c r="D106" s="83"/>
      <c r="E106" s="26" t="s">
        <v>1</v>
      </c>
      <c r="F106" s="34"/>
      <c r="G106" s="34"/>
      <c r="H106" s="34"/>
      <c r="I106" s="34"/>
      <c r="J106" s="34"/>
      <c r="K106" s="34"/>
      <c r="L106" s="44"/>
      <c r="M106" s="84"/>
    </row>
    <row r="107" spans="2:13" ht="16.5" customHeight="1">
      <c r="B107" s="21"/>
      <c r="C107" s="26"/>
      <c r="D107" s="83"/>
      <c r="E107" s="26" t="s">
        <v>2</v>
      </c>
      <c r="F107" s="34"/>
      <c r="G107" s="34"/>
      <c r="H107" s="34"/>
      <c r="I107" s="34"/>
      <c r="J107" s="34"/>
      <c r="K107" s="34"/>
      <c r="L107" s="44"/>
      <c r="M107" s="84"/>
    </row>
    <row r="108" spans="2:13" ht="16.5" customHeight="1">
      <c r="B108" s="21"/>
      <c r="C108" s="26"/>
      <c r="D108" s="83"/>
      <c r="E108" s="26" t="s">
        <v>43</v>
      </c>
      <c r="F108" s="34"/>
      <c r="G108" s="34"/>
      <c r="H108" s="34"/>
      <c r="I108" s="34"/>
      <c r="J108" s="34"/>
      <c r="K108" s="34"/>
      <c r="L108" s="44"/>
      <c r="M108" s="84"/>
    </row>
    <row r="109" spans="2:13" ht="16.5" customHeight="1" thickBot="1">
      <c r="B109" s="21"/>
      <c r="C109" s="26"/>
      <c r="D109" s="65">
        <v>2010</v>
      </c>
      <c r="E109" s="27" t="s">
        <v>84</v>
      </c>
      <c r="F109" s="34">
        <v>36680.79</v>
      </c>
      <c r="G109" s="34"/>
      <c r="H109" s="34"/>
      <c r="I109" s="34"/>
      <c r="J109" s="34"/>
      <c r="K109" s="34"/>
      <c r="L109" s="44"/>
      <c r="M109" s="84"/>
    </row>
    <row r="110" spans="2:13" ht="16.5" customHeight="1">
      <c r="B110" s="76">
        <v>852</v>
      </c>
      <c r="C110" s="77"/>
      <c r="D110" s="77"/>
      <c r="E110" s="77" t="s">
        <v>81</v>
      </c>
      <c r="F110" s="78">
        <f>SUM(F111)</f>
        <v>4192.79</v>
      </c>
      <c r="G110" s="78">
        <f aca="true" t="shared" si="14" ref="G110:M110">SUM(G111)</f>
        <v>4192.79</v>
      </c>
      <c r="H110" s="78">
        <f t="shared" si="14"/>
        <v>4192.79</v>
      </c>
      <c r="I110" s="78">
        <f t="shared" si="14"/>
        <v>0</v>
      </c>
      <c r="J110" s="78">
        <f t="shared" si="14"/>
        <v>0</v>
      </c>
      <c r="K110" s="78">
        <f t="shared" si="14"/>
        <v>4108.94</v>
      </c>
      <c r="L110" s="78">
        <f t="shared" si="14"/>
        <v>0</v>
      </c>
      <c r="M110" s="79">
        <f t="shared" si="14"/>
        <v>0</v>
      </c>
    </row>
    <row r="111" spans="2:13" ht="16.5" customHeight="1">
      <c r="B111" s="21"/>
      <c r="C111" s="23">
        <v>85215</v>
      </c>
      <c r="D111" s="23"/>
      <c r="E111" s="23" t="s">
        <v>82</v>
      </c>
      <c r="F111" s="24">
        <f>SUM(F112:F117)</f>
        <v>4192.79</v>
      </c>
      <c r="G111" s="24">
        <f aca="true" t="shared" si="15" ref="G111:M111">SUM(G112:G117)</f>
        <v>4192.79</v>
      </c>
      <c r="H111" s="24">
        <f t="shared" si="15"/>
        <v>4192.79</v>
      </c>
      <c r="I111" s="24">
        <f t="shared" si="15"/>
        <v>0</v>
      </c>
      <c r="J111" s="24">
        <f t="shared" si="15"/>
        <v>0</v>
      </c>
      <c r="K111" s="24">
        <f t="shared" si="15"/>
        <v>4108.94</v>
      </c>
      <c r="L111" s="24">
        <f t="shared" si="15"/>
        <v>0</v>
      </c>
      <c r="M111" s="80">
        <f t="shared" si="15"/>
        <v>0</v>
      </c>
    </row>
    <row r="112" spans="2:13" ht="16.5" customHeight="1">
      <c r="B112" s="21"/>
      <c r="C112" s="26"/>
      <c r="D112" s="64">
        <v>3110</v>
      </c>
      <c r="E112" s="81" t="s">
        <v>70</v>
      </c>
      <c r="F112" s="68"/>
      <c r="G112" s="68">
        <f>H112</f>
        <v>4108.94</v>
      </c>
      <c r="H112" s="68">
        <f>K112</f>
        <v>4108.94</v>
      </c>
      <c r="I112" s="68"/>
      <c r="J112" s="68"/>
      <c r="K112" s="68">
        <v>4108.94</v>
      </c>
      <c r="L112" s="66"/>
      <c r="M112" s="82"/>
    </row>
    <row r="113" spans="2:13" ht="16.5" customHeight="1">
      <c r="B113" s="21"/>
      <c r="C113" s="26"/>
      <c r="D113" s="64">
        <v>4210</v>
      </c>
      <c r="E113" s="64" t="s">
        <v>8</v>
      </c>
      <c r="F113" s="68"/>
      <c r="G113" s="68">
        <f>H113</f>
        <v>83.85</v>
      </c>
      <c r="H113" s="68">
        <v>83.85</v>
      </c>
      <c r="I113" s="68"/>
      <c r="J113" s="68"/>
      <c r="K113" s="68"/>
      <c r="L113" s="66"/>
      <c r="M113" s="82"/>
    </row>
    <row r="114" spans="2:13" ht="16.5" customHeight="1">
      <c r="B114" s="21"/>
      <c r="C114" s="26"/>
      <c r="D114" s="83"/>
      <c r="E114" s="26" t="s">
        <v>1</v>
      </c>
      <c r="F114" s="34">
        <v>4192.79</v>
      </c>
      <c r="G114" s="34"/>
      <c r="H114" s="34"/>
      <c r="I114" s="34"/>
      <c r="J114" s="34"/>
      <c r="K114" s="34"/>
      <c r="L114" s="44"/>
      <c r="M114" s="84"/>
    </row>
    <row r="115" spans="2:13" ht="16.5" customHeight="1">
      <c r="B115" s="21"/>
      <c r="C115" s="26"/>
      <c r="D115" s="83"/>
      <c r="E115" s="26" t="s">
        <v>2</v>
      </c>
      <c r="F115" s="34"/>
      <c r="G115" s="34"/>
      <c r="H115" s="34"/>
      <c r="I115" s="34"/>
      <c r="J115" s="34"/>
      <c r="K115" s="34"/>
      <c r="L115" s="44"/>
      <c r="M115" s="84"/>
    </row>
    <row r="116" spans="2:13" ht="16.5" customHeight="1">
      <c r="B116" s="21"/>
      <c r="C116" s="26"/>
      <c r="D116" s="83"/>
      <c r="E116" s="26" t="s">
        <v>43</v>
      </c>
      <c r="F116" s="34"/>
      <c r="G116" s="34"/>
      <c r="H116" s="34"/>
      <c r="I116" s="34"/>
      <c r="J116" s="34"/>
      <c r="K116" s="34"/>
      <c r="L116" s="44"/>
      <c r="M116" s="84"/>
    </row>
    <row r="117" spans="2:13" ht="16.5" customHeight="1" thickBot="1">
      <c r="B117" s="85"/>
      <c r="C117" s="26"/>
      <c r="D117" s="65">
        <v>2010</v>
      </c>
      <c r="E117" s="27" t="s">
        <v>84</v>
      </c>
      <c r="F117" s="34"/>
      <c r="G117" s="34"/>
      <c r="H117" s="34"/>
      <c r="I117" s="34"/>
      <c r="J117" s="34"/>
      <c r="K117" s="34"/>
      <c r="L117" s="44"/>
      <c r="M117" s="84"/>
    </row>
    <row r="118" spans="2:13" ht="16.5" customHeight="1">
      <c r="B118" s="86">
        <v>855</v>
      </c>
      <c r="C118" s="18"/>
      <c r="D118" s="18"/>
      <c r="E118" s="18" t="s">
        <v>47</v>
      </c>
      <c r="F118" s="19">
        <f>SUM(F119,F144,F176,F186,F170)</f>
        <v>10495870</v>
      </c>
      <c r="G118" s="19">
        <f aca="true" t="shared" si="16" ref="G118:M118">SUM(G119,G144,G176,G186,G170)</f>
        <v>10495870</v>
      </c>
      <c r="H118" s="19">
        <f t="shared" si="16"/>
        <v>10494371.969999999</v>
      </c>
      <c r="I118" s="19">
        <f t="shared" si="16"/>
        <v>134296.37999999998</v>
      </c>
      <c r="J118" s="19">
        <f t="shared" si="16"/>
        <v>26759.55</v>
      </c>
      <c r="K118" s="19">
        <f t="shared" si="16"/>
        <v>10301942.21</v>
      </c>
      <c r="L118" s="19">
        <f t="shared" si="16"/>
        <v>0</v>
      </c>
      <c r="M118" s="87">
        <f t="shared" si="16"/>
        <v>110997</v>
      </c>
    </row>
    <row r="119" spans="2:13" ht="16.5" customHeight="1">
      <c r="B119" s="88"/>
      <c r="C119" s="89">
        <v>85501</v>
      </c>
      <c r="D119" s="90"/>
      <c r="E119" s="91" t="s">
        <v>48</v>
      </c>
      <c r="F119" s="92">
        <f aca="true" t="shared" si="17" ref="F119:M119">SUM(F120:F142)</f>
        <v>6872896</v>
      </c>
      <c r="G119" s="92">
        <f t="shared" si="17"/>
        <v>6872895.999999999</v>
      </c>
      <c r="H119" s="92">
        <f t="shared" si="17"/>
        <v>6871591.109999999</v>
      </c>
      <c r="I119" s="92">
        <f t="shared" si="17"/>
        <v>63737.96</v>
      </c>
      <c r="J119" s="92">
        <f t="shared" si="17"/>
        <v>12564.55</v>
      </c>
      <c r="K119" s="92">
        <f t="shared" si="17"/>
        <v>6781267.65</v>
      </c>
      <c r="L119" s="92">
        <f t="shared" si="17"/>
        <v>0</v>
      </c>
      <c r="M119" s="93">
        <f t="shared" si="17"/>
        <v>0</v>
      </c>
    </row>
    <row r="120" spans="2:13" ht="16.5" customHeight="1">
      <c r="B120" s="88"/>
      <c r="C120" s="94"/>
      <c r="D120" s="95" t="s">
        <v>49</v>
      </c>
      <c r="E120" s="81" t="s">
        <v>70</v>
      </c>
      <c r="F120" s="96"/>
      <c r="G120" s="97">
        <v>6781267.65</v>
      </c>
      <c r="H120" s="98">
        <f>G120</f>
        <v>6781267.65</v>
      </c>
      <c r="I120" s="98"/>
      <c r="J120" s="98"/>
      <c r="K120" s="98">
        <f>H120</f>
        <v>6781267.65</v>
      </c>
      <c r="L120" s="96"/>
      <c r="M120" s="99"/>
    </row>
    <row r="121" spans="2:13" ht="16.5" customHeight="1">
      <c r="B121" s="88"/>
      <c r="C121" s="94"/>
      <c r="D121" s="100" t="s">
        <v>50</v>
      </c>
      <c r="E121" s="101" t="s">
        <v>4</v>
      </c>
      <c r="F121" s="102"/>
      <c r="G121" s="97">
        <v>60802.85</v>
      </c>
      <c r="H121" s="97">
        <f>I121</f>
        <v>59497.96</v>
      </c>
      <c r="I121" s="97">
        <v>59497.96</v>
      </c>
      <c r="J121" s="97"/>
      <c r="K121" s="97"/>
      <c r="L121" s="102"/>
      <c r="M121" s="103"/>
    </row>
    <row r="122" spans="2:13" ht="16.5" customHeight="1">
      <c r="B122" s="88"/>
      <c r="C122" s="94"/>
      <c r="D122" s="100" t="s">
        <v>66</v>
      </c>
      <c r="E122" s="101" t="s">
        <v>19</v>
      </c>
      <c r="F122" s="102"/>
      <c r="G122" s="97">
        <v>4240</v>
      </c>
      <c r="H122" s="98">
        <f aca="true" t="shared" si="18" ref="H122:H131">G122</f>
        <v>4240</v>
      </c>
      <c r="I122" s="97">
        <v>4240</v>
      </c>
      <c r="J122" s="97"/>
      <c r="K122" s="97"/>
      <c r="L122" s="102"/>
      <c r="M122" s="103"/>
    </row>
    <row r="123" spans="2:13" ht="16.5" customHeight="1">
      <c r="B123" s="88"/>
      <c r="C123" s="94"/>
      <c r="D123" s="95" t="s">
        <v>51</v>
      </c>
      <c r="E123" s="81" t="s">
        <v>0</v>
      </c>
      <c r="F123" s="102"/>
      <c r="G123" s="97">
        <v>11187.63</v>
      </c>
      <c r="H123" s="97">
        <f t="shared" si="18"/>
        <v>11187.63</v>
      </c>
      <c r="I123" s="97"/>
      <c r="J123" s="97">
        <v>11132.83</v>
      </c>
      <c r="K123" s="97"/>
      <c r="L123" s="102"/>
      <c r="M123" s="103"/>
    </row>
    <row r="124" spans="2:13" ht="33.75" customHeight="1">
      <c r="B124" s="88"/>
      <c r="C124" s="94"/>
      <c r="D124" s="104" t="s">
        <v>52</v>
      </c>
      <c r="E124" s="170" t="s">
        <v>96</v>
      </c>
      <c r="F124" s="102"/>
      <c r="G124" s="97">
        <v>1431.72</v>
      </c>
      <c r="H124" s="97">
        <f t="shared" si="18"/>
        <v>1431.72</v>
      </c>
      <c r="I124" s="97"/>
      <c r="J124" s="97">
        <v>1431.72</v>
      </c>
      <c r="K124" s="97"/>
      <c r="L124" s="102"/>
      <c r="M124" s="103"/>
    </row>
    <row r="125" spans="2:13" ht="16.5" customHeight="1">
      <c r="B125" s="88"/>
      <c r="C125" s="94"/>
      <c r="D125" s="104" t="s">
        <v>53</v>
      </c>
      <c r="E125" s="70" t="s">
        <v>41</v>
      </c>
      <c r="F125" s="102"/>
      <c r="G125" s="97">
        <v>2400</v>
      </c>
      <c r="H125" s="97">
        <f t="shared" si="18"/>
        <v>2400</v>
      </c>
      <c r="I125" s="97"/>
      <c r="J125" s="97"/>
      <c r="K125" s="97"/>
      <c r="L125" s="102"/>
      <c r="M125" s="103"/>
    </row>
    <row r="126" spans="2:13" ht="16.5" customHeight="1">
      <c r="B126" s="88"/>
      <c r="C126" s="94"/>
      <c r="D126" s="95" t="s">
        <v>54</v>
      </c>
      <c r="E126" s="81" t="s">
        <v>8</v>
      </c>
      <c r="F126" s="102"/>
      <c r="G126" s="97">
        <v>4419.39</v>
      </c>
      <c r="H126" s="97">
        <f t="shared" si="18"/>
        <v>4419.39</v>
      </c>
      <c r="I126" s="97"/>
      <c r="J126" s="97"/>
      <c r="K126" s="97"/>
      <c r="L126" s="102"/>
      <c r="M126" s="103"/>
    </row>
    <row r="127" spans="2:13" ht="16.5" customHeight="1">
      <c r="B127" s="88"/>
      <c r="C127" s="94"/>
      <c r="D127" s="95" t="s">
        <v>55</v>
      </c>
      <c r="E127" s="81" t="s">
        <v>45</v>
      </c>
      <c r="F127" s="102"/>
      <c r="G127" s="97">
        <v>700</v>
      </c>
      <c r="H127" s="97">
        <f t="shared" si="18"/>
        <v>700</v>
      </c>
      <c r="I127" s="97"/>
      <c r="J127" s="97"/>
      <c r="K127" s="97"/>
      <c r="L127" s="102"/>
      <c r="M127" s="103"/>
    </row>
    <row r="128" spans="2:13" ht="16.5" customHeight="1">
      <c r="B128" s="88"/>
      <c r="C128" s="94"/>
      <c r="D128" s="95" t="s">
        <v>56</v>
      </c>
      <c r="E128" s="81" t="s">
        <v>44</v>
      </c>
      <c r="F128" s="102"/>
      <c r="G128" s="97">
        <v>3800</v>
      </c>
      <c r="H128" s="97">
        <f t="shared" si="18"/>
        <v>3800</v>
      </c>
      <c r="I128" s="97"/>
      <c r="J128" s="97"/>
      <c r="K128" s="97"/>
      <c r="L128" s="102"/>
      <c r="M128" s="103"/>
    </row>
    <row r="129" spans="2:13" ht="16.5" customHeight="1">
      <c r="B129" s="88"/>
      <c r="C129" s="94"/>
      <c r="D129" s="95" t="s">
        <v>57</v>
      </c>
      <c r="E129" s="81" t="s">
        <v>42</v>
      </c>
      <c r="F129" s="102"/>
      <c r="G129" s="97">
        <v>300</v>
      </c>
      <c r="H129" s="97">
        <f t="shared" si="18"/>
        <v>300</v>
      </c>
      <c r="I129" s="97"/>
      <c r="J129" s="97"/>
      <c r="K129" s="97"/>
      <c r="L129" s="102"/>
      <c r="M129" s="103"/>
    </row>
    <row r="130" spans="2:13" ht="16.5" customHeight="1">
      <c r="B130" s="88"/>
      <c r="C130" s="94"/>
      <c r="D130" s="104" t="s">
        <v>58</v>
      </c>
      <c r="E130" s="70" t="s">
        <v>59</v>
      </c>
      <c r="F130" s="102"/>
      <c r="G130" s="97">
        <v>100</v>
      </c>
      <c r="H130" s="97">
        <f t="shared" si="18"/>
        <v>100</v>
      </c>
      <c r="I130" s="97"/>
      <c r="J130" s="97"/>
      <c r="K130" s="97"/>
      <c r="L130" s="102"/>
      <c r="M130" s="103"/>
    </row>
    <row r="131" spans="2:13" ht="16.5" customHeight="1">
      <c r="B131" s="88"/>
      <c r="C131" s="94"/>
      <c r="D131" s="104" t="s">
        <v>60</v>
      </c>
      <c r="E131" s="70" t="s">
        <v>61</v>
      </c>
      <c r="F131" s="96"/>
      <c r="G131" s="105">
        <v>1246.76</v>
      </c>
      <c r="H131" s="98">
        <f t="shared" si="18"/>
        <v>1246.76</v>
      </c>
      <c r="I131" s="96"/>
      <c r="J131" s="96"/>
      <c r="K131" s="96"/>
      <c r="L131" s="96"/>
      <c r="M131" s="99"/>
    </row>
    <row r="132" spans="2:13" ht="16.5" customHeight="1">
      <c r="B132" s="88"/>
      <c r="C132" s="94"/>
      <c r="D132" s="100"/>
      <c r="E132" s="27" t="s">
        <v>62</v>
      </c>
      <c r="F132" s="106"/>
      <c r="G132" s="107"/>
      <c r="H132" s="107"/>
      <c r="I132" s="106"/>
      <c r="J132" s="106"/>
      <c r="K132" s="106"/>
      <c r="L132" s="106"/>
      <c r="M132" s="108"/>
    </row>
    <row r="133" spans="2:13" ht="16.5" customHeight="1">
      <c r="B133" s="88"/>
      <c r="C133" s="94"/>
      <c r="D133" s="109" t="s">
        <v>63</v>
      </c>
      <c r="E133" s="70" t="s">
        <v>64</v>
      </c>
      <c r="F133" s="96"/>
      <c r="G133" s="98">
        <v>1000</v>
      </c>
      <c r="H133" s="98">
        <f>G133</f>
        <v>1000</v>
      </c>
      <c r="I133" s="96"/>
      <c r="J133" s="96"/>
      <c r="K133" s="96"/>
      <c r="L133" s="96"/>
      <c r="M133" s="99"/>
    </row>
    <row r="134" spans="2:13" ht="16.5" customHeight="1">
      <c r="B134" s="88"/>
      <c r="C134" s="94"/>
      <c r="D134" s="110"/>
      <c r="E134" s="27" t="s">
        <v>65</v>
      </c>
      <c r="F134" s="106"/>
      <c r="G134" s="106"/>
      <c r="H134" s="106"/>
      <c r="I134" s="106"/>
      <c r="J134" s="106"/>
      <c r="K134" s="106"/>
      <c r="L134" s="106"/>
      <c r="M134" s="108"/>
    </row>
    <row r="135" spans="2:13" ht="16.5" customHeight="1">
      <c r="B135" s="88"/>
      <c r="C135" s="94"/>
      <c r="D135" s="83"/>
      <c r="E135" s="26" t="s">
        <v>85</v>
      </c>
      <c r="F135" s="96"/>
      <c r="G135" s="96"/>
      <c r="H135" s="96"/>
      <c r="I135" s="96"/>
      <c r="J135" s="96"/>
      <c r="K135" s="96"/>
      <c r="L135" s="96"/>
      <c r="M135" s="99"/>
    </row>
    <row r="136" spans="2:13" ht="16.5" customHeight="1">
      <c r="B136" s="88"/>
      <c r="C136" s="94"/>
      <c r="D136" s="83"/>
      <c r="E136" s="26" t="s">
        <v>86</v>
      </c>
      <c r="F136" s="96"/>
      <c r="G136" s="96"/>
      <c r="H136" s="96"/>
      <c r="I136" s="96"/>
      <c r="J136" s="96"/>
      <c r="K136" s="96"/>
      <c r="L136" s="96"/>
      <c r="M136" s="99"/>
    </row>
    <row r="137" spans="2:13" ht="16.5" customHeight="1">
      <c r="B137" s="88"/>
      <c r="C137" s="94"/>
      <c r="D137" s="83"/>
      <c r="E137" s="26" t="s">
        <v>87</v>
      </c>
      <c r="F137" s="96"/>
      <c r="G137" s="96"/>
      <c r="H137" s="96"/>
      <c r="I137" s="96"/>
      <c r="J137" s="96"/>
      <c r="K137" s="96"/>
      <c r="L137" s="96"/>
      <c r="M137" s="99"/>
    </row>
    <row r="138" spans="2:13" ht="16.5" customHeight="1">
      <c r="B138" s="88"/>
      <c r="C138" s="94"/>
      <c r="D138" s="83"/>
      <c r="E138" s="26" t="s">
        <v>89</v>
      </c>
      <c r="F138" s="96"/>
      <c r="G138" s="96"/>
      <c r="H138" s="96"/>
      <c r="I138" s="96"/>
      <c r="J138" s="96"/>
      <c r="K138" s="96"/>
      <c r="L138" s="96"/>
      <c r="M138" s="99"/>
    </row>
    <row r="139" spans="2:13" ht="16.5" customHeight="1">
      <c r="B139" s="88"/>
      <c r="C139" s="94"/>
      <c r="D139" s="83"/>
      <c r="E139" s="26" t="s">
        <v>88</v>
      </c>
      <c r="F139" s="96"/>
      <c r="G139" s="96"/>
      <c r="H139" s="96"/>
      <c r="I139" s="96"/>
      <c r="J139" s="96"/>
      <c r="K139" s="96"/>
      <c r="L139" s="96"/>
      <c r="M139" s="99"/>
    </row>
    <row r="140" spans="2:13" ht="16.5" customHeight="1">
      <c r="B140" s="88"/>
      <c r="C140" s="94"/>
      <c r="D140" s="65">
        <v>2060</v>
      </c>
      <c r="E140" s="27" t="s">
        <v>83</v>
      </c>
      <c r="F140" s="107">
        <v>6872896</v>
      </c>
      <c r="G140" s="106"/>
      <c r="H140" s="106"/>
      <c r="I140" s="106"/>
      <c r="J140" s="106"/>
      <c r="K140" s="106"/>
      <c r="L140" s="106"/>
      <c r="M140" s="108"/>
    </row>
    <row r="141" spans="2:13" ht="16.5" customHeight="1">
      <c r="B141" s="88"/>
      <c r="C141" s="94"/>
      <c r="D141" s="31"/>
      <c r="E141" s="26" t="s">
        <v>13</v>
      </c>
      <c r="F141" s="96"/>
      <c r="G141" s="96"/>
      <c r="H141" s="96"/>
      <c r="I141" s="96"/>
      <c r="J141" s="96"/>
      <c r="K141" s="96"/>
      <c r="L141" s="96"/>
      <c r="M141" s="99"/>
    </row>
    <row r="142" spans="2:13" ht="16.5" customHeight="1" thickBot="1">
      <c r="B142" s="88"/>
      <c r="C142" s="111"/>
      <c r="D142" s="36">
        <v>2350</v>
      </c>
      <c r="E142" s="36" t="s">
        <v>14</v>
      </c>
      <c r="F142" s="112"/>
      <c r="G142" s="112"/>
      <c r="H142" s="112"/>
      <c r="I142" s="112"/>
      <c r="J142" s="112"/>
      <c r="K142" s="112"/>
      <c r="L142" s="112"/>
      <c r="M142" s="113">
        <v>0</v>
      </c>
    </row>
    <row r="143" spans="2:13" ht="16.5" customHeight="1">
      <c r="B143" s="88"/>
      <c r="C143" s="114">
        <v>85502</v>
      </c>
      <c r="D143" s="115"/>
      <c r="E143" s="116" t="s">
        <v>17</v>
      </c>
      <c r="F143" s="117"/>
      <c r="G143" s="117"/>
      <c r="H143" s="117"/>
      <c r="I143" s="117"/>
      <c r="J143" s="117"/>
      <c r="K143" s="117"/>
      <c r="L143" s="117"/>
      <c r="M143" s="118"/>
    </row>
    <row r="144" spans="2:16" ht="16.5" customHeight="1">
      <c r="B144" s="88"/>
      <c r="C144" s="90"/>
      <c r="D144" s="90"/>
      <c r="E144" s="90" t="s">
        <v>18</v>
      </c>
      <c r="F144" s="92">
        <f>F159+F167</f>
        <v>3263235</v>
      </c>
      <c r="G144" s="92">
        <f>SUM(G145:G155,G160:G163)</f>
        <v>3263235</v>
      </c>
      <c r="H144" s="92">
        <f>SUM(H145:H155,H160:H163)</f>
        <v>3262935</v>
      </c>
      <c r="I144" s="92">
        <f>SUM(I145:I155,I160:I163)</f>
        <v>63699.56</v>
      </c>
      <c r="J144" s="92">
        <f>SUM(J145:J155,J160:J163)</f>
        <v>12739</v>
      </c>
      <c r="K144" s="92">
        <f>SUM(K145:K155,K160)</f>
        <v>3171863.56</v>
      </c>
      <c r="L144" s="92">
        <f>SUM(L145:L155,L160)</f>
        <v>0</v>
      </c>
      <c r="M144" s="93">
        <f>SUM(M145:M169)</f>
        <v>110997</v>
      </c>
      <c r="O144" s="4"/>
      <c r="P144" s="4"/>
    </row>
    <row r="145" spans="2:15" ht="16.5" customHeight="1">
      <c r="B145" s="88"/>
      <c r="C145" s="94"/>
      <c r="D145" s="63">
        <v>3110</v>
      </c>
      <c r="E145" s="64" t="s">
        <v>70</v>
      </c>
      <c r="F145" s="97"/>
      <c r="G145" s="28">
        <v>3163862.56</v>
      </c>
      <c r="H145" s="97">
        <f>G145</f>
        <v>3163862.56</v>
      </c>
      <c r="I145" s="97"/>
      <c r="J145" s="97"/>
      <c r="K145" s="97">
        <f>H145</f>
        <v>3163862.56</v>
      </c>
      <c r="L145" s="97"/>
      <c r="M145" s="119"/>
      <c r="O145" s="4">
        <f>SUM(G145,G160)</f>
        <v>3171863.56</v>
      </c>
    </row>
    <row r="146" spans="2:15" ht="16.5" customHeight="1">
      <c r="B146" s="88"/>
      <c r="C146" s="94"/>
      <c r="D146" s="63">
        <v>4010</v>
      </c>
      <c r="E146" s="63" t="s">
        <v>4</v>
      </c>
      <c r="F146" s="97"/>
      <c r="G146" s="28">
        <v>59429.56</v>
      </c>
      <c r="H146" s="97">
        <f>G146</f>
        <v>59429.56</v>
      </c>
      <c r="I146" s="97">
        <f>G146</f>
        <v>59429.56</v>
      </c>
      <c r="J146" s="97"/>
      <c r="K146" s="97"/>
      <c r="L146" s="97"/>
      <c r="M146" s="119"/>
      <c r="O146" s="4">
        <f>SUM(G146,G161)</f>
        <v>59639.56</v>
      </c>
    </row>
    <row r="147" spans="2:13" ht="16.5" customHeight="1">
      <c r="B147" s="88"/>
      <c r="C147" s="94"/>
      <c r="D147" s="63">
        <v>4040</v>
      </c>
      <c r="E147" s="63" t="s">
        <v>19</v>
      </c>
      <c r="F147" s="97"/>
      <c r="G147" s="28">
        <f>H147</f>
        <v>4060</v>
      </c>
      <c r="H147" s="97">
        <f>I147</f>
        <v>4060</v>
      </c>
      <c r="I147" s="97">
        <v>4060</v>
      </c>
      <c r="J147" s="97"/>
      <c r="K147" s="97"/>
      <c r="L147" s="97"/>
      <c r="M147" s="119"/>
    </row>
    <row r="148" spans="2:15" ht="16.5" customHeight="1">
      <c r="B148" s="88"/>
      <c r="C148" s="94"/>
      <c r="D148" s="63">
        <v>4110</v>
      </c>
      <c r="E148" s="64" t="s">
        <v>0</v>
      </c>
      <c r="F148" s="97"/>
      <c r="G148" s="28">
        <v>11117</v>
      </c>
      <c r="H148" s="97">
        <f>G148</f>
        <v>11117</v>
      </c>
      <c r="I148" s="97"/>
      <c r="J148" s="97">
        <f>H148</f>
        <v>11117</v>
      </c>
      <c r="K148" s="97"/>
      <c r="L148" s="97"/>
      <c r="M148" s="119"/>
      <c r="O148" s="4">
        <f>SUM(G148,G162)</f>
        <v>11150</v>
      </c>
    </row>
    <row r="149" spans="2:15" ht="35.25" customHeight="1">
      <c r="B149" s="88"/>
      <c r="C149" s="94"/>
      <c r="D149" s="63">
        <v>4120</v>
      </c>
      <c r="E149" s="170" t="s">
        <v>96</v>
      </c>
      <c r="F149" s="97"/>
      <c r="G149" s="28">
        <v>1585</v>
      </c>
      <c r="H149" s="97">
        <f>G149</f>
        <v>1585</v>
      </c>
      <c r="I149" s="97"/>
      <c r="J149" s="97">
        <f>H149</f>
        <v>1585</v>
      </c>
      <c r="K149" s="97"/>
      <c r="L149" s="97"/>
      <c r="M149" s="119"/>
      <c r="O149" s="4">
        <f>SUM(G149,G163)</f>
        <v>1589</v>
      </c>
    </row>
    <row r="150" spans="2:13" ht="16.5" customHeight="1">
      <c r="B150" s="88"/>
      <c r="C150" s="94"/>
      <c r="D150" s="63">
        <v>4210</v>
      </c>
      <c r="E150" s="64" t="s">
        <v>8</v>
      </c>
      <c r="F150" s="97"/>
      <c r="G150" s="28">
        <v>3577.96</v>
      </c>
      <c r="H150" s="97">
        <f>G150</f>
        <v>3577.96</v>
      </c>
      <c r="I150" s="97"/>
      <c r="J150" s="97"/>
      <c r="K150" s="97"/>
      <c r="L150" s="97"/>
      <c r="M150" s="119"/>
    </row>
    <row r="151" spans="2:13" ht="16.5" customHeight="1">
      <c r="B151" s="88"/>
      <c r="C151" s="94"/>
      <c r="D151" s="63">
        <v>4260</v>
      </c>
      <c r="E151" s="64" t="s">
        <v>45</v>
      </c>
      <c r="F151" s="97"/>
      <c r="G151" s="28">
        <f>H151</f>
        <v>2200</v>
      </c>
      <c r="H151" s="97">
        <v>2200</v>
      </c>
      <c r="I151" s="97"/>
      <c r="J151" s="97"/>
      <c r="K151" s="97"/>
      <c r="L151" s="97"/>
      <c r="M151" s="119"/>
    </row>
    <row r="152" spans="2:13" ht="16.5" customHeight="1">
      <c r="B152" s="88"/>
      <c r="C152" s="94"/>
      <c r="D152" s="63">
        <v>4270</v>
      </c>
      <c r="E152" s="64" t="s">
        <v>46</v>
      </c>
      <c r="F152" s="97"/>
      <c r="G152" s="28">
        <f>H152</f>
        <v>400</v>
      </c>
      <c r="H152" s="97">
        <v>400</v>
      </c>
      <c r="I152" s="97"/>
      <c r="J152" s="97"/>
      <c r="K152" s="97"/>
      <c r="L152" s="97"/>
      <c r="M152" s="119"/>
    </row>
    <row r="153" spans="2:13" ht="16.5" customHeight="1">
      <c r="B153" s="88"/>
      <c r="C153" s="94"/>
      <c r="D153" s="63">
        <v>4300</v>
      </c>
      <c r="E153" s="64" t="s">
        <v>44</v>
      </c>
      <c r="F153" s="97"/>
      <c r="G153" s="28">
        <v>4840</v>
      </c>
      <c r="H153" s="97">
        <v>4540</v>
      </c>
      <c r="I153" s="97"/>
      <c r="J153" s="97"/>
      <c r="K153" s="97"/>
      <c r="L153" s="97"/>
      <c r="M153" s="119"/>
    </row>
    <row r="154" spans="2:13" ht="16.5" customHeight="1">
      <c r="B154" s="88"/>
      <c r="C154" s="94"/>
      <c r="D154" s="63">
        <v>4360</v>
      </c>
      <c r="E154" s="64" t="s">
        <v>42</v>
      </c>
      <c r="F154" s="97"/>
      <c r="G154" s="67">
        <v>1421.4</v>
      </c>
      <c r="H154" s="97">
        <f>G154</f>
        <v>1421.4</v>
      </c>
      <c r="I154" s="97"/>
      <c r="J154" s="97"/>
      <c r="K154" s="97"/>
      <c r="L154" s="97"/>
      <c r="M154" s="119"/>
    </row>
    <row r="155" spans="2:13" ht="16.5" customHeight="1">
      <c r="B155" s="88"/>
      <c r="C155" s="94"/>
      <c r="D155" s="64">
        <v>4440</v>
      </c>
      <c r="E155" s="64" t="s">
        <v>21</v>
      </c>
      <c r="F155" s="66"/>
      <c r="G155" s="28">
        <v>2493.52</v>
      </c>
      <c r="H155" s="67">
        <f>G155</f>
        <v>2493.52</v>
      </c>
      <c r="I155" s="67"/>
      <c r="J155" s="67"/>
      <c r="K155" s="67"/>
      <c r="L155" s="67"/>
      <c r="M155" s="69"/>
    </row>
    <row r="156" spans="2:15" ht="16.5" customHeight="1">
      <c r="B156" s="88"/>
      <c r="C156" s="94"/>
      <c r="D156" s="83"/>
      <c r="E156" s="26" t="s">
        <v>1</v>
      </c>
      <c r="F156" s="96"/>
      <c r="G156" s="96"/>
      <c r="H156" s="96"/>
      <c r="I156" s="96"/>
      <c r="J156" s="96"/>
      <c r="K156" s="96"/>
      <c r="L156" s="98"/>
      <c r="M156" s="120"/>
      <c r="O156" s="4"/>
    </row>
    <row r="157" spans="2:13" ht="16.5" customHeight="1">
      <c r="B157" s="88"/>
      <c r="C157" s="94"/>
      <c r="D157" s="83"/>
      <c r="E157" s="26" t="s">
        <v>2</v>
      </c>
      <c r="F157" s="96"/>
      <c r="G157" s="96"/>
      <c r="H157" s="96"/>
      <c r="I157" s="96"/>
      <c r="J157" s="96"/>
      <c r="K157" s="96"/>
      <c r="L157" s="98"/>
      <c r="M157" s="120"/>
    </row>
    <row r="158" spans="2:13" ht="16.5" customHeight="1">
      <c r="B158" s="88"/>
      <c r="C158" s="94"/>
      <c r="D158" s="83"/>
      <c r="E158" s="26" t="s">
        <v>43</v>
      </c>
      <c r="F158" s="96"/>
      <c r="G158" s="96"/>
      <c r="H158" s="96"/>
      <c r="I158" s="96"/>
      <c r="J158" s="96"/>
      <c r="K158" s="96"/>
      <c r="L158" s="98"/>
      <c r="M158" s="120"/>
    </row>
    <row r="159" spans="2:13" ht="16.5" customHeight="1">
      <c r="B159" s="88"/>
      <c r="C159" s="94"/>
      <c r="D159" s="65">
        <v>2010</v>
      </c>
      <c r="E159" s="27" t="s">
        <v>74</v>
      </c>
      <c r="F159" s="107">
        <v>3254987</v>
      </c>
      <c r="G159" s="28"/>
      <c r="H159" s="107"/>
      <c r="I159" s="107"/>
      <c r="J159" s="107"/>
      <c r="K159" s="107"/>
      <c r="L159" s="107"/>
      <c r="M159" s="121"/>
    </row>
    <row r="160" spans="2:15" ht="16.5" customHeight="1">
      <c r="B160" s="88"/>
      <c r="C160" s="94"/>
      <c r="D160" s="63">
        <v>3110</v>
      </c>
      <c r="E160" s="64" t="s">
        <v>70</v>
      </c>
      <c r="F160" s="122"/>
      <c r="G160" s="67">
        <v>8001</v>
      </c>
      <c r="H160" s="123">
        <f>G160</f>
        <v>8001</v>
      </c>
      <c r="I160" s="97"/>
      <c r="J160" s="97"/>
      <c r="K160" s="97">
        <f>G160</f>
        <v>8001</v>
      </c>
      <c r="L160" s="97"/>
      <c r="M160" s="119"/>
      <c r="O160" s="4"/>
    </row>
    <row r="161" spans="2:13" ht="16.5" customHeight="1">
      <c r="B161" s="88"/>
      <c r="C161" s="94"/>
      <c r="D161" s="63">
        <v>4010</v>
      </c>
      <c r="E161" s="63" t="s">
        <v>4</v>
      </c>
      <c r="F161" s="122"/>
      <c r="G161" s="67">
        <v>210</v>
      </c>
      <c r="H161" s="123">
        <f>G161</f>
        <v>210</v>
      </c>
      <c r="I161" s="97">
        <f>H161</f>
        <v>210</v>
      </c>
      <c r="J161" s="97"/>
      <c r="K161" s="97"/>
      <c r="L161" s="97"/>
      <c r="M161" s="119"/>
    </row>
    <row r="162" spans="2:13" ht="16.5" customHeight="1">
      <c r="B162" s="88"/>
      <c r="C162" s="94"/>
      <c r="D162" s="63">
        <v>4110</v>
      </c>
      <c r="E162" s="64" t="s">
        <v>0</v>
      </c>
      <c r="F162" s="122"/>
      <c r="G162" s="67">
        <v>33</v>
      </c>
      <c r="H162" s="123">
        <f>G162</f>
        <v>33</v>
      </c>
      <c r="I162" s="97"/>
      <c r="J162" s="97">
        <f>H162</f>
        <v>33</v>
      </c>
      <c r="K162" s="97"/>
      <c r="L162" s="97"/>
      <c r="M162" s="119"/>
    </row>
    <row r="163" spans="2:15" ht="16.5" customHeight="1">
      <c r="B163" s="88"/>
      <c r="C163" s="94"/>
      <c r="D163" s="63">
        <v>4120</v>
      </c>
      <c r="E163" s="64" t="s">
        <v>5</v>
      </c>
      <c r="F163" s="122"/>
      <c r="G163" s="67">
        <v>4</v>
      </c>
      <c r="H163" s="123">
        <f>G163</f>
        <v>4</v>
      </c>
      <c r="I163" s="97"/>
      <c r="J163" s="97">
        <f>H163</f>
        <v>4</v>
      </c>
      <c r="K163" s="97"/>
      <c r="L163" s="97"/>
      <c r="M163" s="119"/>
      <c r="O163" s="4"/>
    </row>
    <row r="164" spans="2:13" ht="16.5" customHeight="1">
      <c r="B164" s="88"/>
      <c r="C164" s="94"/>
      <c r="D164" s="83"/>
      <c r="E164" s="26" t="s">
        <v>1</v>
      </c>
      <c r="F164" s="124"/>
      <c r="G164" s="72"/>
      <c r="H164" s="125"/>
      <c r="I164" s="98"/>
      <c r="J164" s="98"/>
      <c r="K164" s="98"/>
      <c r="L164" s="98"/>
      <c r="M164" s="120"/>
    </row>
    <row r="165" spans="2:13" ht="16.5" customHeight="1">
      <c r="B165" s="88"/>
      <c r="C165" s="94"/>
      <c r="D165" s="83"/>
      <c r="E165" s="26" t="s">
        <v>2</v>
      </c>
      <c r="F165" s="124"/>
      <c r="G165" s="72"/>
      <c r="H165" s="125"/>
      <c r="I165" s="98"/>
      <c r="J165" s="98"/>
      <c r="K165" s="98"/>
      <c r="L165" s="98"/>
      <c r="M165" s="120"/>
    </row>
    <row r="166" spans="2:13" ht="16.5" customHeight="1">
      <c r="B166" s="88"/>
      <c r="C166" s="94"/>
      <c r="D166" s="83"/>
      <c r="E166" s="26" t="s">
        <v>43</v>
      </c>
      <c r="F166" s="124"/>
      <c r="G166" s="72"/>
      <c r="H166" s="125"/>
      <c r="I166" s="98"/>
      <c r="J166" s="98"/>
      <c r="K166" s="98"/>
      <c r="L166" s="98"/>
      <c r="M166" s="120"/>
    </row>
    <row r="167" spans="2:13" ht="16.5" customHeight="1">
      <c r="B167" s="88"/>
      <c r="C167" s="94"/>
      <c r="D167" s="65">
        <v>2010</v>
      </c>
      <c r="E167" s="27" t="s">
        <v>75</v>
      </c>
      <c r="F167" s="126">
        <v>8248</v>
      </c>
      <c r="G167" s="28"/>
      <c r="H167" s="127"/>
      <c r="I167" s="107"/>
      <c r="J167" s="107"/>
      <c r="K167" s="107"/>
      <c r="L167" s="107"/>
      <c r="M167" s="121"/>
    </row>
    <row r="168" spans="2:13" ht="16.5" customHeight="1">
      <c r="B168" s="88"/>
      <c r="C168" s="94"/>
      <c r="D168" s="26"/>
      <c r="E168" s="26" t="s">
        <v>13</v>
      </c>
      <c r="F168" s="124"/>
      <c r="G168" s="72"/>
      <c r="H168" s="125"/>
      <c r="I168" s="98"/>
      <c r="J168" s="98"/>
      <c r="K168" s="98"/>
      <c r="L168" s="98"/>
      <c r="M168" s="120"/>
    </row>
    <row r="169" spans="2:13" ht="16.5" customHeight="1" thickBot="1">
      <c r="B169" s="88"/>
      <c r="C169" s="111"/>
      <c r="D169" s="36">
        <v>2350</v>
      </c>
      <c r="E169" s="36" t="s">
        <v>14</v>
      </c>
      <c r="F169" s="128"/>
      <c r="G169" s="158"/>
      <c r="H169" s="131"/>
      <c r="I169" s="131"/>
      <c r="J169" s="131"/>
      <c r="K169" s="131"/>
      <c r="L169" s="131"/>
      <c r="M169" s="113">
        <v>110997</v>
      </c>
    </row>
    <row r="170" spans="2:13" ht="16.5" customHeight="1">
      <c r="B170" s="88"/>
      <c r="C170" s="154">
        <v>85503</v>
      </c>
      <c r="D170" s="26"/>
      <c r="E170" s="58" t="s">
        <v>90</v>
      </c>
      <c r="F170" s="155">
        <f>F172</f>
        <v>668</v>
      </c>
      <c r="G170" s="156">
        <f>G171</f>
        <v>668</v>
      </c>
      <c r="H170" s="156">
        <f aca="true" t="shared" si="19" ref="H170:M170">H171</f>
        <v>668</v>
      </c>
      <c r="I170" s="156">
        <f t="shared" si="19"/>
        <v>0</v>
      </c>
      <c r="J170" s="156">
        <f t="shared" si="19"/>
        <v>0</v>
      </c>
      <c r="K170" s="156">
        <f t="shared" si="19"/>
        <v>0</v>
      </c>
      <c r="L170" s="156">
        <f t="shared" si="19"/>
        <v>0</v>
      </c>
      <c r="M170" s="160">
        <f t="shared" si="19"/>
        <v>0</v>
      </c>
    </row>
    <row r="171" spans="2:13" ht="16.5" customHeight="1">
      <c r="B171" s="88"/>
      <c r="C171" s="154"/>
      <c r="D171" s="137">
        <v>4210</v>
      </c>
      <c r="E171" s="64" t="s">
        <v>8</v>
      </c>
      <c r="F171" s="97"/>
      <c r="G171" s="161">
        <v>668</v>
      </c>
      <c r="H171" s="97">
        <f>G171</f>
        <v>668</v>
      </c>
      <c r="I171" s="97"/>
      <c r="J171" s="97"/>
      <c r="K171" s="97"/>
      <c r="L171" s="122">
        <v>0</v>
      </c>
      <c r="M171" s="162"/>
    </row>
    <row r="172" spans="2:13" ht="16.5" customHeight="1">
      <c r="B172" s="88"/>
      <c r="C172" s="94"/>
      <c r="D172" s="83"/>
      <c r="E172" s="26" t="s">
        <v>1</v>
      </c>
      <c r="F172" s="124">
        <v>668</v>
      </c>
      <c r="G172" s="153"/>
      <c r="H172" s="98"/>
      <c r="I172" s="124"/>
      <c r="J172" s="124"/>
      <c r="K172" s="124"/>
      <c r="L172" s="124"/>
      <c r="M172" s="157"/>
    </row>
    <row r="173" spans="2:13" ht="16.5" customHeight="1">
      <c r="B173" s="88"/>
      <c r="C173" s="94"/>
      <c r="D173" s="83"/>
      <c r="E173" s="26" t="s">
        <v>2</v>
      </c>
      <c r="F173" s="124"/>
      <c r="G173" s="153"/>
      <c r="H173" s="98"/>
      <c r="I173" s="124"/>
      <c r="J173" s="124"/>
      <c r="K173" s="124"/>
      <c r="L173" s="124"/>
      <c r="M173" s="157"/>
    </row>
    <row r="174" spans="2:13" ht="16.5" customHeight="1">
      <c r="B174" s="88"/>
      <c r="C174" s="94"/>
      <c r="D174" s="83"/>
      <c r="E174" s="26" t="s">
        <v>43</v>
      </c>
      <c r="F174" s="124"/>
      <c r="G174" s="153"/>
      <c r="H174" s="98"/>
      <c r="I174" s="124"/>
      <c r="J174" s="124"/>
      <c r="K174" s="124"/>
      <c r="L174" s="124"/>
      <c r="M174" s="157"/>
    </row>
    <row r="175" spans="2:13" ht="16.5" customHeight="1" thickBot="1">
      <c r="B175" s="88"/>
      <c r="C175" s="94"/>
      <c r="D175" s="140">
        <v>2010</v>
      </c>
      <c r="E175" s="36" t="s">
        <v>77</v>
      </c>
      <c r="F175" s="124"/>
      <c r="G175" s="153"/>
      <c r="H175" s="98"/>
      <c r="I175" s="124"/>
      <c r="J175" s="124"/>
      <c r="K175" s="124"/>
      <c r="L175" s="124"/>
      <c r="M175" s="157"/>
    </row>
    <row r="176" spans="2:13" ht="16.5" customHeight="1">
      <c r="B176" s="88"/>
      <c r="C176" s="114">
        <v>85504</v>
      </c>
      <c r="D176" s="132"/>
      <c r="E176" s="133" t="s">
        <v>76</v>
      </c>
      <c r="F176" s="134">
        <f aca="true" t="shared" si="20" ref="F176:L176">SUM(F177:F185)</f>
        <v>317910</v>
      </c>
      <c r="G176" s="134">
        <f t="shared" si="20"/>
        <v>317909.99999999994</v>
      </c>
      <c r="H176" s="159">
        <f t="shared" si="20"/>
        <v>318016.86</v>
      </c>
      <c r="I176" s="134">
        <f t="shared" si="20"/>
        <v>6858.86</v>
      </c>
      <c r="J176" s="134">
        <f t="shared" si="20"/>
        <v>1456</v>
      </c>
      <c r="K176" s="134">
        <f t="shared" si="20"/>
        <v>307650</v>
      </c>
      <c r="L176" s="134">
        <f t="shared" si="20"/>
        <v>0</v>
      </c>
      <c r="M176" s="135">
        <f>SUM(M177:M187)</f>
        <v>0</v>
      </c>
    </row>
    <row r="177" spans="2:13" ht="16.5" customHeight="1">
      <c r="B177" s="88"/>
      <c r="C177" s="136"/>
      <c r="D177" s="137">
        <v>3110</v>
      </c>
      <c r="E177" s="64" t="s">
        <v>70</v>
      </c>
      <c r="F177" s="122"/>
      <c r="G177" s="67">
        <v>307650</v>
      </c>
      <c r="H177" s="123">
        <f>G177</f>
        <v>307650</v>
      </c>
      <c r="I177" s="97"/>
      <c r="J177" s="97"/>
      <c r="K177" s="97">
        <f>H177</f>
        <v>307650</v>
      </c>
      <c r="L177" s="97"/>
      <c r="M177" s="119"/>
    </row>
    <row r="178" spans="2:13" ht="16.5" customHeight="1">
      <c r="B178" s="88"/>
      <c r="C178" s="94"/>
      <c r="D178" s="137">
        <v>4010</v>
      </c>
      <c r="E178" s="63" t="s">
        <v>4</v>
      </c>
      <c r="F178" s="97"/>
      <c r="G178" s="67">
        <v>6858.86</v>
      </c>
      <c r="H178" s="97">
        <f>G178</f>
        <v>6858.86</v>
      </c>
      <c r="I178" s="97">
        <f>H178</f>
        <v>6858.86</v>
      </c>
      <c r="J178" s="97"/>
      <c r="K178" s="97"/>
      <c r="L178" s="97"/>
      <c r="M178" s="138"/>
    </row>
    <row r="179" spans="2:13" ht="16.5" customHeight="1">
      <c r="B179" s="88"/>
      <c r="C179" s="94"/>
      <c r="D179" s="137">
        <v>4110</v>
      </c>
      <c r="E179" s="64" t="s">
        <v>0</v>
      </c>
      <c r="F179" s="97"/>
      <c r="G179" s="67">
        <v>1181.1</v>
      </c>
      <c r="H179" s="97">
        <f>J179</f>
        <v>1275</v>
      </c>
      <c r="I179" s="97"/>
      <c r="J179" s="97">
        <v>1275</v>
      </c>
      <c r="K179" s="97"/>
      <c r="L179" s="97"/>
      <c r="M179" s="138"/>
    </row>
    <row r="180" spans="2:13" ht="31.5" customHeight="1">
      <c r="B180" s="88"/>
      <c r="C180" s="94"/>
      <c r="D180" s="137">
        <v>4120</v>
      </c>
      <c r="E180" s="170" t="s">
        <v>96</v>
      </c>
      <c r="F180" s="97"/>
      <c r="G180" s="67">
        <v>168.04</v>
      </c>
      <c r="H180" s="97">
        <f>J180</f>
        <v>181</v>
      </c>
      <c r="I180" s="97"/>
      <c r="J180" s="97">
        <v>181</v>
      </c>
      <c r="K180" s="97"/>
      <c r="L180" s="97"/>
      <c r="M180" s="138"/>
    </row>
    <row r="181" spans="2:13" ht="16.5" customHeight="1">
      <c r="B181" s="88"/>
      <c r="C181" s="94"/>
      <c r="D181" s="137">
        <v>4210</v>
      </c>
      <c r="E181" s="64" t="s">
        <v>8</v>
      </c>
      <c r="F181" s="97"/>
      <c r="G181" s="67">
        <v>2052</v>
      </c>
      <c r="H181" s="97">
        <f>G181</f>
        <v>2052</v>
      </c>
      <c r="I181" s="97"/>
      <c r="J181" s="97"/>
      <c r="K181" s="97"/>
      <c r="L181" s="97"/>
      <c r="M181" s="138"/>
    </row>
    <row r="182" spans="2:13" ht="16.5" customHeight="1">
      <c r="B182" s="88"/>
      <c r="C182" s="94"/>
      <c r="D182" s="83"/>
      <c r="E182" s="26" t="s">
        <v>1</v>
      </c>
      <c r="F182" s="98"/>
      <c r="G182" s="72"/>
      <c r="H182" s="98"/>
      <c r="I182" s="98"/>
      <c r="J182" s="98"/>
      <c r="K182" s="98"/>
      <c r="L182" s="98"/>
      <c r="M182" s="139"/>
    </row>
    <row r="183" spans="2:13" ht="16.5" customHeight="1">
      <c r="B183" s="88"/>
      <c r="C183" s="94"/>
      <c r="D183" s="83"/>
      <c r="E183" s="26" t="s">
        <v>2</v>
      </c>
      <c r="F183" s="98"/>
      <c r="G183" s="72"/>
      <c r="H183" s="98"/>
      <c r="I183" s="98"/>
      <c r="J183" s="98"/>
      <c r="K183" s="98"/>
      <c r="L183" s="98"/>
      <c r="M183" s="139"/>
    </row>
    <row r="184" spans="2:13" ht="16.5" customHeight="1">
      <c r="B184" s="88"/>
      <c r="C184" s="94"/>
      <c r="D184" s="83"/>
      <c r="E184" s="26" t="s">
        <v>43</v>
      </c>
      <c r="F184" s="98"/>
      <c r="G184" s="72"/>
      <c r="H184" s="98"/>
      <c r="I184" s="98"/>
      <c r="J184" s="98"/>
      <c r="K184" s="98"/>
      <c r="L184" s="98"/>
      <c r="M184" s="139"/>
    </row>
    <row r="185" spans="2:13" ht="16.5" customHeight="1" thickBot="1">
      <c r="B185" s="88"/>
      <c r="C185" s="111"/>
      <c r="D185" s="140">
        <v>2010</v>
      </c>
      <c r="E185" s="36" t="s">
        <v>77</v>
      </c>
      <c r="F185" s="131">
        <v>317910</v>
      </c>
      <c r="G185" s="129"/>
      <c r="H185" s="131"/>
      <c r="I185" s="131"/>
      <c r="J185" s="131"/>
      <c r="K185" s="131"/>
      <c r="L185" s="131"/>
      <c r="M185" s="141"/>
    </row>
    <row r="186" spans="2:13" ht="16.5" customHeight="1">
      <c r="B186" s="88"/>
      <c r="C186" s="114">
        <v>85513</v>
      </c>
      <c r="D186" s="142"/>
      <c r="E186" s="133" t="s">
        <v>78</v>
      </c>
      <c r="F186" s="134">
        <f>F193</f>
        <v>41161</v>
      </c>
      <c r="G186" s="143">
        <f>G189</f>
        <v>41161</v>
      </c>
      <c r="H186" s="144">
        <f>H189</f>
        <v>41161</v>
      </c>
      <c r="I186" s="144">
        <f>I189</f>
        <v>0</v>
      </c>
      <c r="J186" s="144">
        <f>J189</f>
        <v>0</v>
      </c>
      <c r="K186" s="144">
        <f>K189</f>
        <v>41161</v>
      </c>
      <c r="L186" s="145">
        <v>0</v>
      </c>
      <c r="M186" s="146"/>
    </row>
    <row r="187" spans="2:13" ht="16.5" customHeight="1">
      <c r="B187" s="88"/>
      <c r="C187" s="94"/>
      <c r="D187" s="26"/>
      <c r="E187" s="58" t="s">
        <v>79</v>
      </c>
      <c r="F187" s="124"/>
      <c r="G187" s="72"/>
      <c r="H187" s="125"/>
      <c r="I187" s="98"/>
      <c r="J187" s="98"/>
      <c r="K187" s="98"/>
      <c r="L187" s="98"/>
      <c r="M187" s="120"/>
    </row>
    <row r="188" spans="2:13" ht="16.5" customHeight="1">
      <c r="B188" s="88"/>
      <c r="C188" s="90"/>
      <c r="D188" s="27"/>
      <c r="E188" s="23" t="s">
        <v>80</v>
      </c>
      <c r="F188" s="126"/>
      <c r="G188" s="28"/>
      <c r="H188" s="127"/>
      <c r="I188" s="107"/>
      <c r="J188" s="107"/>
      <c r="K188" s="107"/>
      <c r="L188" s="107"/>
      <c r="M188" s="121"/>
    </row>
    <row r="189" spans="2:13" ht="16.5" customHeight="1">
      <c r="B189" s="88"/>
      <c r="C189" s="147"/>
      <c r="D189" s="64">
        <v>4130</v>
      </c>
      <c r="E189" s="64" t="s">
        <v>78</v>
      </c>
      <c r="F189" s="122"/>
      <c r="G189" s="67">
        <v>41161</v>
      </c>
      <c r="H189" s="123">
        <f>G189</f>
        <v>41161</v>
      </c>
      <c r="J189" s="97"/>
      <c r="K189" s="97">
        <f>H189</f>
        <v>41161</v>
      </c>
      <c r="L189" s="97"/>
      <c r="M189" s="119"/>
    </row>
    <row r="190" spans="2:13" ht="21.75" customHeight="1">
      <c r="B190" s="88"/>
      <c r="C190" s="94"/>
      <c r="D190" s="83"/>
      <c r="E190" s="26" t="s">
        <v>1</v>
      </c>
      <c r="F190" s="124"/>
      <c r="G190" s="72"/>
      <c r="H190" s="125"/>
      <c r="I190" s="105"/>
      <c r="J190" s="98"/>
      <c r="K190" s="98"/>
      <c r="L190" s="98"/>
      <c r="M190" s="120"/>
    </row>
    <row r="191" spans="2:13" ht="16.5" customHeight="1">
      <c r="B191" s="88"/>
      <c r="C191" s="94"/>
      <c r="D191" s="83"/>
      <c r="E191" s="26" t="s">
        <v>2</v>
      </c>
      <c r="F191" s="124"/>
      <c r="G191" s="72"/>
      <c r="H191" s="125"/>
      <c r="I191" s="98"/>
      <c r="J191" s="98"/>
      <c r="K191" s="98"/>
      <c r="L191" s="98"/>
      <c r="M191" s="120"/>
    </row>
    <row r="192" spans="2:13" ht="16.5" customHeight="1">
      <c r="B192" s="88"/>
      <c r="C192" s="94"/>
      <c r="D192" s="83"/>
      <c r="E192" s="26" t="s">
        <v>43</v>
      </c>
      <c r="F192" s="124"/>
      <c r="G192" s="72"/>
      <c r="H192" s="125"/>
      <c r="I192" s="98"/>
      <c r="J192" s="98"/>
      <c r="K192" s="98"/>
      <c r="L192" s="98"/>
      <c r="M192" s="120"/>
    </row>
    <row r="193" spans="2:13" ht="16.5" customHeight="1" thickBot="1">
      <c r="B193" s="148"/>
      <c r="C193" s="111"/>
      <c r="D193" s="140">
        <v>2010</v>
      </c>
      <c r="E193" s="36" t="s">
        <v>77</v>
      </c>
      <c r="F193" s="128">
        <v>41161</v>
      </c>
      <c r="G193" s="129"/>
      <c r="H193" s="130"/>
      <c r="I193" s="98"/>
      <c r="J193" s="131"/>
      <c r="K193" s="131"/>
      <c r="L193" s="131"/>
      <c r="M193" s="113"/>
    </row>
    <row r="194" spans="2:13" ht="29.25" customHeight="1" thickBot="1">
      <c r="B194" s="149"/>
      <c r="C194" s="150"/>
      <c r="D194" s="150"/>
      <c r="E194" s="150" t="s">
        <v>67</v>
      </c>
      <c r="F194" s="151">
        <f aca="true" t="shared" si="21" ref="F194:L194">SUM(F29,F50,F118,G199,F110,F16,F100)</f>
        <v>12161311.089999998</v>
      </c>
      <c r="G194" s="151">
        <f>SUM(G29,G50,G118,H199,G110,G16,G100)</f>
        <v>12161311.089999998</v>
      </c>
      <c r="H194" s="151">
        <f t="shared" si="21"/>
        <v>12159812.509999996</v>
      </c>
      <c r="I194" s="151">
        <f t="shared" si="21"/>
        <v>191028.37999999998</v>
      </c>
      <c r="J194" s="151">
        <f t="shared" si="21"/>
        <v>30665.59</v>
      </c>
      <c r="K194" s="151">
        <f t="shared" si="21"/>
        <v>10306051.15</v>
      </c>
      <c r="L194" s="151">
        <f t="shared" si="21"/>
        <v>0</v>
      </c>
      <c r="M194" s="152">
        <f>SUM(M29,M50,M118,N199,M110,)</f>
        <v>111097</v>
      </c>
    </row>
    <row r="195" ht="13.5" customHeight="1"/>
    <row r="197" spans="6:11" ht="12.75">
      <c r="F197" s="3"/>
      <c r="G197" s="3"/>
      <c r="H197" s="3"/>
      <c r="I197" s="3"/>
      <c r="J197" s="3"/>
      <c r="K197" s="3"/>
    </row>
    <row r="198" spans="6:11" ht="12.75">
      <c r="F198" s="3"/>
      <c r="G198" s="3"/>
      <c r="H198" s="3"/>
      <c r="I198" s="3"/>
      <c r="J198" s="3"/>
      <c r="K198" s="3"/>
    </row>
    <row r="199" spans="6:11" ht="12.75">
      <c r="F199" s="3"/>
      <c r="G199" s="3"/>
      <c r="H199" s="3"/>
      <c r="I199" s="3"/>
      <c r="J199" s="3"/>
      <c r="K199" s="3"/>
    </row>
  </sheetData>
  <sheetProtection/>
  <mergeCells count="12">
    <mergeCell ref="D11:D14"/>
    <mergeCell ref="C11:C14"/>
    <mergeCell ref="B7:M7"/>
    <mergeCell ref="B8:M8"/>
    <mergeCell ref="H5:M5"/>
    <mergeCell ref="B2:M2"/>
    <mergeCell ref="B3:M3"/>
    <mergeCell ref="I12:K12"/>
    <mergeCell ref="B11:B14"/>
    <mergeCell ref="B9:M9"/>
    <mergeCell ref="H11:L11"/>
    <mergeCell ref="E11:E14"/>
  </mergeCells>
  <printOptions/>
  <pageMargins left="0.1968503937007874" right="0.1968503937007874" top="0.6692913385826772" bottom="1.5748031496062993" header="0.5118110236220472" footer="0.5118110236220472"/>
  <pageSetup horizontalDpi="600" verticalDpi="600" orientation="landscape" paperSize="9" scale="75" r:id="rId1"/>
  <headerFooter alignWithMargins="0">
    <oddFooter>&amp;CStrona &amp;P
&amp;R&amp;12Załącznik nr  3
Wójt Gminy Mrągowo
Piotr Piercewicz&amp;10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2019-12-09T13:32:40Z</cp:lastPrinted>
  <dcterms:created xsi:type="dcterms:W3CDTF">2000-11-13T18:00:57Z</dcterms:created>
  <dcterms:modified xsi:type="dcterms:W3CDTF">2019-12-09T13:35:13Z</dcterms:modified>
  <cp:category/>
  <cp:version/>
  <cp:contentType/>
  <cp:contentStatus/>
</cp:coreProperties>
</file>