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activeTab="6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calcPr calcId="125725"/>
</workbook>
</file>

<file path=xl/calcChain.xml><?xml version="1.0" encoding="utf-8"?>
<calcChain xmlns="http://schemas.openxmlformats.org/spreadsheetml/2006/main">
  <c r="D11" i="3"/>
  <c r="D10"/>
  <c r="B28" i="2"/>
  <c r="D26" i="1"/>
  <c r="J25" i="5" s="1"/>
  <c r="D13" i="1"/>
  <c r="C13" s="1"/>
  <c r="D10"/>
  <c r="I25" i="5" l="1"/>
  <c r="C26" i="1"/>
  <c r="B25" i="3" s="1"/>
  <c r="C25" s="1"/>
  <c r="G10" i="5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6" s="1"/>
  <c r="D24" i="1" l="1"/>
  <c r="E9" i="8" l="1"/>
  <c r="B29" i="2"/>
  <c r="B27"/>
  <c r="B26"/>
  <c r="B25"/>
  <c r="B24"/>
  <c r="B23"/>
  <c r="B22"/>
  <c r="B21"/>
  <c r="B20"/>
  <c r="B19"/>
  <c r="B18"/>
  <c r="B17"/>
  <c r="B16"/>
  <c r="B15"/>
  <c r="B14"/>
  <c r="B13"/>
  <c r="B12"/>
  <c r="D27" i="1"/>
  <c r="J26" i="5" s="1"/>
  <c r="D25" i="1"/>
  <c r="I24" i="5" s="1"/>
  <c r="I23"/>
  <c r="D23" i="1"/>
  <c r="J22" i="5" s="1"/>
  <c r="D22" i="1"/>
  <c r="J21" i="5" s="1"/>
  <c r="D21" i="1"/>
  <c r="I20" i="5" s="1"/>
  <c r="D20" i="1"/>
  <c r="I19" i="5" s="1"/>
  <c r="D19" i="1"/>
  <c r="J18" i="5" s="1"/>
  <c r="D18" i="1"/>
  <c r="J17" i="5" s="1"/>
  <c r="D17" i="1"/>
  <c r="I16" i="5" s="1"/>
  <c r="D16" i="1"/>
  <c r="I15" i="5" s="1"/>
  <c r="D15" i="1"/>
  <c r="J14" i="5" s="1"/>
  <c r="D14" i="1"/>
  <c r="J13" i="5" s="1"/>
  <c r="I12"/>
  <c r="D12" i="1"/>
  <c r="I11" i="5" s="1"/>
  <c r="D11" i="1"/>
  <c r="J10" i="5" s="1"/>
  <c r="J9"/>
  <c r="I9" l="1"/>
  <c r="I13"/>
  <c r="I17"/>
  <c r="I21"/>
  <c r="I26"/>
  <c r="J11"/>
  <c r="J15"/>
  <c r="J19"/>
  <c r="J23"/>
  <c r="I10"/>
  <c r="I14"/>
  <c r="I18"/>
  <c r="I22"/>
  <c r="J12"/>
  <c r="J16"/>
  <c r="J20"/>
  <c r="J24"/>
  <c r="M27" i="1"/>
  <c r="C27" s="1"/>
  <c r="B26" i="3" s="1"/>
  <c r="C25" i="1"/>
  <c r="B24" i="3" s="1"/>
  <c r="M24" i="1"/>
  <c r="C24" s="1"/>
  <c r="B23" i="3" s="1"/>
  <c r="M23" i="1"/>
  <c r="C23" s="1"/>
  <c r="B22" i="3" s="1"/>
  <c r="M22" i="1"/>
  <c r="C22" s="1"/>
  <c r="B21" i="3" s="1"/>
  <c r="M21" i="1"/>
  <c r="C21" s="1"/>
  <c r="B20" i="3" s="1"/>
  <c r="M20" i="1"/>
  <c r="C20" s="1"/>
  <c r="B19" i="3" s="1"/>
  <c r="M19" i="1"/>
  <c r="C19" s="1"/>
  <c r="B18" i="3" s="1"/>
  <c r="M18" i="1"/>
  <c r="C18" s="1"/>
  <c r="B17" i="3" s="1"/>
  <c r="M17" i="1"/>
  <c r="C17" s="1"/>
  <c r="B16" i="3" s="1"/>
  <c r="C15" i="1"/>
  <c r="B14" i="3" s="1"/>
  <c r="C14" i="1"/>
  <c r="B13" i="3" s="1"/>
  <c r="B12"/>
  <c r="C12" i="1"/>
  <c r="B11" i="3" s="1"/>
  <c r="C11" i="1"/>
  <c r="B10" i="3" s="1"/>
  <c r="C16" i="1"/>
  <c r="B15" i="3" s="1"/>
  <c r="C10" i="1"/>
  <c r="B9" i="3" s="1"/>
  <c r="C26" l="1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<sst xmlns="http://schemas.openxmlformats.org/spreadsheetml/2006/main" count="516" uniqueCount="191">
  <si>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</si>
  <si>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</si>
  <si>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</si>
  <si>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</si>
  <si>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</si>
  <si>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</si>
  <si>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</si>
  <si>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</si>
  <si>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</si>
  <si>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</si>
  <si>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</si>
  <si>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</si>
  <si>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</si>
  <si>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</si>
  <si>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</si>
  <si>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</si>
  <si>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</si>
  <si>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</si>
  <si>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</si>
  <si>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</si>
  <si>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</si>
  <si>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</si>
  <si>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</si>
  <si>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</si>
  <si>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</si>
  <si>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</si>
  <si>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</si>
  <si>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</si>
  <si>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</si>
  <si>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</si>
  <si>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</si>
  <si>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</si>
  <si>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</si>
  <si>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</si>
  <si>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</si>
  <si>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</si>
  <si>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</si>
  <si>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</si>
  <si>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</si>
  <si>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</si>
  <si>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</si>
  <si>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</si>
  <si>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</si>
  <si>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</si>
  <si>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</si>
  <si>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</si>
  <si>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</si>
  <si>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</si>
  <si>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</si>
  <si>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</si>
  <si>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</si>
  <si>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</si>
  <si>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</si>
  <si>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</si>
  <si>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</si>
  <si>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</si>
  <si>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</si>
  <si>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</si>
  <si>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</si>
  <si>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</si>
  <si>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</si>
  <si>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</si>
  <si>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</si>
  <si>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</si>
  <si>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</si>
  <si>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</si>
  <si>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</si>
  <si>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</si>
  <si>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</si>
  <si>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</si>
  <si>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</si>
  <si>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</si>
  <si>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</si>
  <si>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</si>
  <si>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</si>
  <si>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</si>
  <si>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</si>
  <si>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</si>
  <si>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</si>
  <si>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</si>
  <si>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</si>
  <si>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</si>
  <si>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</si>
  <si>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</si>
  <si>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</si>
  <si>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</si>
  <si>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</si>
  <si>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</si>
  <si>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</si>
  <si>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</si>
  <si>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</si>
  <si>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</si>
  <si>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</si>
  <si>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</si>
  <si>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</si>
  <si>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</si>
  <si>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</si>
  <si>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</si>
  <si>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</si>
  <si>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</si>
  <si>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</si>
  <si>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</si>
  <si>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</si>
  <si>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</si>
  <si>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</si>
  <si>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</si>
  <si>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</si>
  <si>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</si>
  <si>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</si>
  <si>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</si>
  <si>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</si>
  <si>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</si>
  <si>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</si>
  <si>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</si>
  <si>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</si>
  <si>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</si>
  <si>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</si>
  <si>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</si>
  <si>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</si>
  <si>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</si>
  <si>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</si>
  <si>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</si>
  <si>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</si>
  <si>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</si>
  <si>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</si>
  <si>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</si>
  <si>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</si>
  <si>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</si>
  <si>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</si>
  <si>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</si>
  <si>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</si>
  <si>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</si>
  <si>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</si>
  <si>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</si>
  <si>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</si>
  <si>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</si>
  <si>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</si>
  <si>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</si>
  <si>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</si>
  <si>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</si>
  <si>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</si>
  <si>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</si>
  <si>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</si>
  <si>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</si>
  <si>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</si>
  <si>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</si>
  <si>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</si>
  <si>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</si>
  <si>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</si>
  <si>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</si>
  <si>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</si>
  <si>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</si>
  <si>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</si>
  <si>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</si>
  <si>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</si>
  <si>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</si>
  <si>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</si>
  <si>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</si>
  <si>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</si>
  <si>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</si>
  <si>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</si>
  <si>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</si>
  <si>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</si>
  <si>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</si>
  <si>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</si>
  <si>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</si>
  <si>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</si>
  <si>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</si>
  <si>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</si>
  <si>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</si>
  <si>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</si>
  <si>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</si>
  <si>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</si>
  <si>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</si>
  <si>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</si>
  <si>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</si>
  <si>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</si>
  <si>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</si>
  <si>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</si>
  <si>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</si>
  <si>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</si>
  <si>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</si>
  <si>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</si>
  <si>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</si>
  <si>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</si>
  <si>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</si>
  <si>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</si>
  <si>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</si>
  <si>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</si>
  <si>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Nadwyżka budżetowa z lat ubiegłych, w tym z RFIL</t>
  </si>
  <si>
    <t>WIELOLETNIA PROGNOZA FINANSOWA GMINY MRĄGOWO NA LATA 2021-2038</t>
  </si>
</sst>
</file>

<file path=xl/styles.xml><?xml version="1.0" encoding="utf-8"?>
<styleSheet xmlns="http://schemas.openxmlformats.org/spreadsheetml/2006/main">
  <fonts count="12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3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19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0" fontId="3" fillId="15" borderId="22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25" xfId="0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center" vertical="center" wrapText="1"/>
    </xf>
    <xf numFmtId="39" fontId="3" fillId="22" borderId="26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39" fontId="3" fillId="25" borderId="19" xfId="0" applyNumberFormat="1" applyFont="1" applyFill="1" applyBorder="1" applyAlignment="1">
      <alignment horizontal="center" vertical="center" wrapText="1"/>
    </xf>
    <xf numFmtId="0" fontId="7" fillId="24" borderId="27" xfId="0" applyFont="1" applyFill="1" applyBorder="1" applyAlignment="1">
      <alignment horizontal="center" vertical="center" wrapText="1"/>
    </xf>
    <xf numFmtId="0" fontId="7" fillId="24" borderId="32" xfId="0" applyFont="1" applyFill="1" applyBorder="1" applyAlignment="1">
      <alignment horizontal="center" vertical="center" wrapText="1"/>
    </xf>
    <xf numFmtId="0" fontId="3" fillId="23" borderId="33" xfId="0" applyFont="1" applyFill="1" applyBorder="1" applyAlignment="1">
      <alignment horizontal="center" vertical="center" wrapText="1"/>
    </xf>
    <xf numFmtId="0" fontId="3" fillId="23" borderId="3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19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18" xfId="0" applyNumberFormat="1" applyFont="1" applyFill="1" applyBorder="1" applyAlignment="1">
      <alignment horizontal="center" vertical="center" wrapText="1"/>
    </xf>
    <xf numFmtId="10" fontId="3" fillId="25" borderId="28" xfId="0" applyNumberFormat="1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10" fontId="3" fillId="25" borderId="29" xfId="0" applyNumberFormat="1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18" borderId="11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38" xfId="0" applyNumberFormat="1" applyFont="1" applyFill="1" applyBorder="1" applyAlignment="1">
      <alignment horizontal="right" vertical="center" wrapText="1"/>
    </xf>
    <xf numFmtId="39" fontId="3" fillId="7" borderId="40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0" fontId="3" fillId="9" borderId="39" xfId="0" applyFont="1" applyFill="1" applyBorder="1" applyAlignment="1">
      <alignment horizontal="center" vertical="center" wrapText="1"/>
    </xf>
    <xf numFmtId="39" fontId="3" fillId="11" borderId="40" xfId="0" applyNumberFormat="1" applyFont="1" applyFill="1" applyBorder="1" applyAlignment="1">
      <alignment horizontal="right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0" fontId="3" fillId="12" borderId="39" xfId="0" applyFont="1" applyFill="1" applyBorder="1" applyAlignment="1">
      <alignment horizontal="center" vertical="center" wrapText="1"/>
    </xf>
    <xf numFmtId="39" fontId="3" fillId="14" borderId="40" xfId="0" applyNumberFormat="1" applyFont="1" applyFill="1" applyBorder="1" applyAlignment="1">
      <alignment horizontal="right" vertical="center" wrapText="1"/>
    </xf>
    <xf numFmtId="0" fontId="3" fillId="15" borderId="45" xfId="0" applyFont="1" applyFill="1" applyBorder="1" applyAlignment="1">
      <alignment horizontal="center" vertical="center" wrapText="1"/>
    </xf>
    <xf numFmtId="39" fontId="3" fillId="17" borderId="46" xfId="0" applyNumberFormat="1" applyFont="1" applyFill="1" applyBorder="1" applyAlignment="1">
      <alignment horizontal="right" vertical="center" wrapText="1"/>
    </xf>
    <xf numFmtId="0" fontId="3" fillId="23" borderId="50" xfId="0" applyFont="1" applyFill="1" applyBorder="1" applyAlignment="1">
      <alignment horizontal="center" vertical="center" wrapText="1"/>
    </xf>
    <xf numFmtId="10" fontId="3" fillId="25" borderId="51" xfId="0" applyNumberFormat="1" applyFont="1" applyFill="1" applyBorder="1" applyAlignment="1">
      <alignment horizontal="center" vertical="center" wrapText="1"/>
    </xf>
    <xf numFmtId="10" fontId="3" fillId="25" borderId="40" xfId="0" applyNumberFormat="1" applyFont="1" applyFill="1" applyBorder="1" applyAlignment="1">
      <alignment horizontal="center" vertical="center" wrapText="1"/>
    </xf>
    <xf numFmtId="39" fontId="3" fillId="25" borderId="40" xfId="0" applyNumberFormat="1" applyFont="1" applyFill="1" applyBorder="1" applyAlignment="1">
      <alignment horizontal="center" vertical="center" wrapText="1"/>
    </xf>
    <xf numFmtId="0" fontId="3" fillId="26" borderId="39" xfId="0" applyFont="1" applyFill="1" applyBorder="1" applyAlignment="1">
      <alignment horizontal="center" vertical="center" wrapText="1"/>
    </xf>
    <xf numFmtId="39" fontId="3" fillId="28" borderId="40" xfId="0" applyNumberFormat="1" applyFont="1" applyFill="1" applyBorder="1" applyAlignment="1">
      <alignment horizontal="center" vertical="center" wrapText="1"/>
    </xf>
    <xf numFmtId="0" fontId="3" fillId="32" borderId="39" xfId="0" applyFont="1" applyFill="1" applyBorder="1" applyAlignment="1">
      <alignment horizontal="center" vertical="center" wrapText="1"/>
    </xf>
    <xf numFmtId="39" fontId="3" fillId="34" borderId="40" xfId="0" applyNumberFormat="1" applyFont="1" applyFill="1" applyBorder="1" applyAlignment="1">
      <alignment horizontal="center" vertical="center" wrapText="1"/>
    </xf>
    <xf numFmtId="0" fontId="3" fillId="29" borderId="39" xfId="0" applyFont="1" applyFill="1" applyBorder="1" applyAlignment="1">
      <alignment horizontal="center" vertical="center" wrapText="1"/>
    </xf>
    <xf numFmtId="39" fontId="3" fillId="31" borderId="40" xfId="0" applyNumberFormat="1" applyFont="1" applyFill="1" applyBorder="1" applyAlignment="1">
      <alignment horizontal="right" vertical="center" wrapText="1"/>
    </xf>
    <xf numFmtId="39" fontId="3" fillId="31" borderId="41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9" fontId="3" fillId="7" borderId="3" xfId="0" applyNumberFormat="1" applyFont="1" applyFill="1" applyBorder="1" applyAlignment="1">
      <alignment horizontal="right" vertical="center" wrapText="1"/>
    </xf>
    <xf numFmtId="39" fontId="3" fillId="7" borderId="16" xfId="0" applyNumberFormat="1" applyFont="1" applyFill="1" applyBorder="1" applyAlignment="1">
      <alignment horizontal="right" vertical="center" wrapText="1"/>
    </xf>
    <xf numFmtId="0" fontId="3" fillId="35" borderId="15" xfId="0" applyFont="1" applyFill="1" applyBorder="1" applyAlignment="1">
      <alignment horizontal="center" vertical="center" wrapText="1"/>
    </xf>
    <xf numFmtId="0" fontId="3" fillId="35" borderId="3" xfId="0" applyFont="1" applyFill="1" applyBorder="1" applyAlignment="1">
      <alignment horizontal="center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39" fontId="3" fillId="35" borderId="16" xfId="0" applyNumberFormat="1" applyFont="1" applyFill="1" applyBorder="1" applyAlignment="1">
      <alignment horizontal="righ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39" fontId="3" fillId="7" borderId="18" xfId="0" applyNumberFormat="1" applyFont="1" applyFill="1" applyBorder="1" applyAlignment="1">
      <alignment horizontal="right" vertical="center" wrapText="1"/>
    </xf>
    <xf numFmtId="39" fontId="3" fillId="7" borderId="19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39" fontId="3" fillId="7" borderId="42" xfId="0" applyNumberFormat="1" applyFont="1" applyFill="1" applyBorder="1" applyAlignment="1">
      <alignment horizontal="right" vertical="center" wrapText="1"/>
    </xf>
    <xf numFmtId="39" fontId="3" fillId="7" borderId="43" xfId="0" applyNumberFormat="1" applyFont="1" applyFill="1" applyBorder="1" applyAlignment="1">
      <alignment horizontal="right" vertical="center" wrapText="1"/>
    </xf>
    <xf numFmtId="39" fontId="3" fillId="7" borderId="44" xfId="0" applyNumberFormat="1" applyFont="1" applyFill="1" applyBorder="1" applyAlignment="1">
      <alignment horizontal="right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39" fontId="3" fillId="11" borderId="42" xfId="0" applyNumberFormat="1" applyFont="1" applyFill="1" applyBorder="1" applyAlignment="1">
      <alignment horizontal="right" vertical="center" wrapText="1"/>
    </xf>
    <xf numFmtId="39" fontId="3" fillId="11" borderId="43" xfId="0" applyNumberFormat="1" applyFont="1" applyFill="1" applyBorder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18" xfId="0" applyNumberFormat="1" applyFont="1" applyFill="1" applyBorder="1" applyAlignment="1">
      <alignment horizontal="right" vertical="center" wrapText="1"/>
    </xf>
    <xf numFmtId="39" fontId="3" fillId="14" borderId="19" xfId="0" applyNumberFormat="1" applyFont="1" applyFill="1" applyBorder="1" applyAlignment="1">
      <alignment horizontal="right" vertical="center" wrapText="1"/>
    </xf>
    <xf numFmtId="39" fontId="3" fillId="14" borderId="42" xfId="0" applyNumberFormat="1" applyFont="1" applyFill="1" applyBorder="1" applyAlignment="1">
      <alignment horizontal="right" vertical="center" wrapText="1"/>
    </xf>
    <xf numFmtId="39" fontId="3" fillId="14" borderId="44" xfId="0" applyNumberFormat="1" applyFont="1" applyFill="1" applyBorder="1" applyAlignment="1">
      <alignment horizontal="right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21" xfId="0" applyNumberFormat="1" applyFont="1" applyFill="1" applyBorder="1" applyAlignment="1">
      <alignment horizontal="right" vertical="center" wrapText="1"/>
    </xf>
    <xf numFmtId="39" fontId="3" fillId="17" borderId="23" xfId="0" applyNumberFormat="1" applyFont="1" applyFill="1" applyBorder="1" applyAlignment="1">
      <alignment horizontal="right" vertical="center" wrapText="1"/>
    </xf>
    <xf numFmtId="39" fontId="3" fillId="17" borderId="24" xfId="0" applyNumberFormat="1" applyFont="1" applyFill="1" applyBorder="1" applyAlignment="1">
      <alignment horizontal="right" vertical="center" wrapText="1"/>
    </xf>
    <xf numFmtId="39" fontId="3" fillId="17" borderId="47" xfId="0" applyNumberFormat="1" applyFont="1" applyFill="1" applyBorder="1" applyAlignment="1">
      <alignment horizontal="right" vertical="center" wrapText="1"/>
    </xf>
    <xf numFmtId="39" fontId="3" fillId="17" borderId="48" xfId="0" applyNumberFormat="1" applyFont="1" applyFill="1" applyBorder="1" applyAlignment="1">
      <alignment horizontal="right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39" fontId="3" fillId="22" borderId="26" xfId="0" applyNumberFormat="1" applyFont="1" applyFill="1" applyBorder="1" applyAlignment="1">
      <alignment horizontal="right" vertical="center" wrapText="1"/>
    </xf>
    <xf numFmtId="39" fontId="3" fillId="22" borderId="49" xfId="0" applyNumberFormat="1" applyFont="1" applyFill="1" applyBorder="1" applyAlignment="1">
      <alignment horizontal="right" vertical="center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30" xfId="0" applyFont="1" applyFill="1" applyBorder="1" applyAlignment="1">
      <alignment horizontal="center" vertical="center" wrapText="1"/>
    </xf>
    <xf numFmtId="0" fontId="3" fillId="23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3" fillId="26" borderId="3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36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18" xfId="0" applyNumberFormat="1" applyFont="1" applyFill="1" applyBorder="1" applyAlignment="1">
      <alignment horizontal="center" vertical="center" wrapText="1"/>
    </xf>
    <xf numFmtId="39" fontId="3" fillId="28" borderId="19" xfId="0" applyNumberFormat="1" applyFont="1" applyFill="1" applyBorder="1" applyAlignment="1">
      <alignment horizontal="center" vertical="center" wrapText="1"/>
    </xf>
    <xf numFmtId="39" fontId="3" fillId="28" borderId="42" xfId="0" applyNumberFormat="1" applyFont="1" applyFill="1" applyBorder="1" applyAlignment="1">
      <alignment horizontal="center" vertical="center" wrapText="1"/>
    </xf>
    <xf numFmtId="39" fontId="3" fillId="28" borderId="44" xfId="0" applyNumberFormat="1" applyFont="1" applyFill="1" applyBorder="1" applyAlignment="1">
      <alignment horizontal="center" vertical="center" wrapText="1"/>
    </xf>
    <xf numFmtId="0" fontId="3" fillId="29" borderId="3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36" xfId="0" applyFont="1" applyFill="1" applyBorder="1" applyAlignment="1">
      <alignment horizontal="center" vertical="center" wrapText="1"/>
    </xf>
    <xf numFmtId="0" fontId="3" fillId="29" borderId="3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39" fontId="3" fillId="31" borderId="42" xfId="0" applyNumberFormat="1" applyFont="1" applyFill="1" applyBorder="1" applyAlignment="1">
      <alignment horizontal="right" vertical="center" wrapText="1"/>
    </xf>
    <xf numFmtId="39" fontId="3" fillId="31" borderId="43" xfId="0" applyNumberFormat="1" applyFont="1" applyFill="1" applyBorder="1" applyAlignment="1">
      <alignment horizontal="right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42" xfId="0" applyNumberFormat="1" applyFont="1" applyFill="1" applyBorder="1" applyAlignment="1">
      <alignment horizontal="center" vertical="center" wrapText="1"/>
    </xf>
    <xf numFmtId="39" fontId="3" fillId="34" borderId="44" xfId="0" applyNumberFormat="1" applyFont="1" applyFill="1" applyBorder="1" applyAlignment="1">
      <alignment horizontal="center" vertical="center" wrapText="1"/>
    </xf>
    <xf numFmtId="39" fontId="3" fillId="34" borderId="18" xfId="0" applyNumberFormat="1" applyFont="1" applyFill="1" applyBorder="1" applyAlignment="1">
      <alignment horizontal="center" vertical="center" wrapText="1"/>
    </xf>
    <xf numFmtId="39" fontId="3" fillId="34" borderId="1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view="pageBreakPreview" zoomScale="60" zoomScaleNormal="100" workbookViewId="0">
      <selection activeCell="O1" sqref="O1:Q1"/>
    </sheetView>
  </sheetViews>
  <sheetFormatPr defaultRowHeight="10.5"/>
  <cols>
    <col min="1" max="1" width="4.5" customWidth="1"/>
    <col min="2" max="2" width="3.33203125" customWidth="1"/>
    <col min="3" max="3" width="18.1640625" customWidth="1"/>
    <col min="4" max="4" width="18.83203125" customWidth="1"/>
    <col min="5" max="5" width="17.1640625" customWidth="1"/>
    <col min="6" max="6" width="17.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18.6640625" customWidth="1"/>
    <col min="12" max="12" width="17.33203125" customWidth="1"/>
    <col min="13" max="13" width="7.1640625" customWidth="1"/>
    <col min="14" max="14" width="9.33203125" customWidth="1"/>
    <col min="15" max="15" width="17.33203125" customWidth="1"/>
    <col min="16" max="16" width="8.83203125" customWidth="1"/>
    <col min="17" max="17" width="8.5" customWidth="1"/>
    <col min="18" max="18" width="2.6640625" customWidth="1"/>
  </cols>
  <sheetData>
    <row r="1" spans="1:17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128" t="s">
        <v>186</v>
      </c>
      <c r="P1" s="128"/>
      <c r="Q1" s="128"/>
    </row>
    <row r="2" spans="1:17" ht="12.75" customHeight="1">
      <c r="B2" s="1"/>
      <c r="C2" s="1"/>
      <c r="D2" s="1"/>
      <c r="E2" s="1"/>
      <c r="F2" s="1"/>
      <c r="G2" s="1"/>
      <c r="H2" s="1"/>
      <c r="I2" s="1"/>
    </row>
    <row r="3" spans="1:17" ht="33" customHeight="1">
      <c r="A3" s="127" t="s">
        <v>190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7" ht="16.5" customHeight="1" thickBot="1">
      <c r="B4" s="3" t="s">
        <v>0</v>
      </c>
      <c r="C4" s="3"/>
      <c r="D4" s="3"/>
      <c r="E4" s="3"/>
      <c r="F4" s="3"/>
      <c r="G4" s="3"/>
    </row>
    <row r="5" spans="1:17" ht="24" customHeight="1">
      <c r="A5" s="134" t="s">
        <v>130</v>
      </c>
      <c r="B5" s="135"/>
      <c r="C5" s="138" t="s">
        <v>131</v>
      </c>
      <c r="D5" s="129" t="s">
        <v>1</v>
      </c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30"/>
    </row>
    <row r="6" spans="1:17" ht="22.5" customHeight="1">
      <c r="A6" s="136"/>
      <c r="B6" s="137"/>
      <c r="C6" s="133"/>
      <c r="D6" s="133" t="s">
        <v>132</v>
      </c>
      <c r="E6" s="131" t="s">
        <v>1</v>
      </c>
      <c r="F6" s="131"/>
      <c r="G6" s="131"/>
      <c r="H6" s="131"/>
      <c r="I6" s="131"/>
      <c r="J6" s="131"/>
      <c r="K6" s="131"/>
      <c r="L6" s="131"/>
      <c r="M6" s="133" t="s">
        <v>136</v>
      </c>
      <c r="N6" s="133"/>
      <c r="O6" s="131" t="s">
        <v>2</v>
      </c>
      <c r="P6" s="131"/>
      <c r="Q6" s="132"/>
    </row>
    <row r="7" spans="1:17" ht="34.5" customHeight="1">
      <c r="A7" s="136"/>
      <c r="B7" s="137"/>
      <c r="C7" s="133"/>
      <c r="D7" s="133"/>
      <c r="E7" s="131" t="s">
        <v>3</v>
      </c>
      <c r="F7" s="131" t="s">
        <v>4</v>
      </c>
      <c r="G7" s="133" t="s">
        <v>133</v>
      </c>
      <c r="H7" s="133"/>
      <c r="I7" s="133" t="s">
        <v>134</v>
      </c>
      <c r="J7" s="133"/>
      <c r="K7" s="133" t="s">
        <v>135</v>
      </c>
      <c r="L7" s="10" t="s">
        <v>2</v>
      </c>
      <c r="M7" s="133"/>
      <c r="N7" s="133"/>
      <c r="O7" s="133" t="s">
        <v>137</v>
      </c>
      <c r="P7" s="131" t="s">
        <v>5</v>
      </c>
      <c r="Q7" s="132"/>
    </row>
    <row r="8" spans="1:17" ht="81" customHeight="1">
      <c r="A8" s="136"/>
      <c r="B8" s="137"/>
      <c r="C8" s="133"/>
      <c r="D8" s="133"/>
      <c r="E8" s="131"/>
      <c r="F8" s="131"/>
      <c r="G8" s="133"/>
      <c r="H8" s="133"/>
      <c r="I8" s="133"/>
      <c r="J8" s="133"/>
      <c r="K8" s="133"/>
      <c r="L8" s="11" t="s">
        <v>6</v>
      </c>
      <c r="M8" s="133"/>
      <c r="N8" s="133"/>
      <c r="O8" s="133"/>
      <c r="P8" s="131"/>
      <c r="Q8" s="132"/>
    </row>
    <row r="9" spans="1:17" ht="13.9" customHeight="1">
      <c r="A9" s="139" t="s">
        <v>7</v>
      </c>
      <c r="B9" s="140"/>
      <c r="C9" s="50" t="s">
        <v>8</v>
      </c>
      <c r="D9" s="50" t="s">
        <v>9</v>
      </c>
      <c r="E9" s="50" t="s">
        <v>10</v>
      </c>
      <c r="F9" s="50" t="s">
        <v>11</v>
      </c>
      <c r="G9" s="140" t="s">
        <v>12</v>
      </c>
      <c r="H9" s="140"/>
      <c r="I9" s="140" t="s">
        <v>13</v>
      </c>
      <c r="J9" s="140"/>
      <c r="K9" s="50" t="s">
        <v>14</v>
      </c>
      <c r="L9" s="50" t="s">
        <v>15</v>
      </c>
      <c r="M9" s="140" t="s">
        <v>16</v>
      </c>
      <c r="N9" s="140"/>
      <c r="O9" s="50" t="s">
        <v>17</v>
      </c>
      <c r="P9" s="140" t="s">
        <v>18</v>
      </c>
      <c r="Q9" s="141"/>
    </row>
    <row r="10" spans="1:17" ht="13.7" customHeight="1">
      <c r="A10" s="142" t="s">
        <v>19</v>
      </c>
      <c r="B10" s="143"/>
      <c r="C10" s="92">
        <f t="shared" ref="C10:C27" si="0">SUM(D10,M10)</f>
        <v>47126875</v>
      </c>
      <c r="D10" s="92">
        <f>SUM(E10:K10)</f>
        <v>39684426</v>
      </c>
      <c r="E10" s="8">
        <v>6057739</v>
      </c>
      <c r="F10" s="8">
        <v>500000</v>
      </c>
      <c r="G10" s="144">
        <v>7198658</v>
      </c>
      <c r="H10" s="144"/>
      <c r="I10" s="144">
        <v>13581459</v>
      </c>
      <c r="J10" s="144"/>
      <c r="K10" s="8">
        <v>12346570</v>
      </c>
      <c r="L10" s="8">
        <v>6003012</v>
      </c>
      <c r="M10" s="144">
        <v>7442449</v>
      </c>
      <c r="N10" s="144"/>
      <c r="O10" s="8">
        <v>2100000</v>
      </c>
      <c r="P10" s="144">
        <v>1967600</v>
      </c>
      <c r="Q10" s="145"/>
    </row>
    <row r="11" spans="1:17" ht="13.7" customHeight="1">
      <c r="A11" s="142" t="s">
        <v>20</v>
      </c>
      <c r="B11" s="143"/>
      <c r="C11" s="92">
        <f t="shared" si="0"/>
        <v>43841000</v>
      </c>
      <c r="D11" s="92">
        <f t="shared" ref="D11:D27" si="1">SUM(E11:K11)</f>
        <v>41150000</v>
      </c>
      <c r="E11" s="8">
        <v>6200000</v>
      </c>
      <c r="F11" s="8">
        <v>700000</v>
      </c>
      <c r="G11" s="144">
        <v>7550000</v>
      </c>
      <c r="H11" s="144"/>
      <c r="I11" s="144">
        <v>15250000</v>
      </c>
      <c r="J11" s="144"/>
      <c r="K11" s="8">
        <v>11450000</v>
      </c>
      <c r="L11" s="8">
        <v>6486700</v>
      </c>
      <c r="M11" s="144">
        <v>2691000</v>
      </c>
      <c r="N11" s="144"/>
      <c r="O11" s="8">
        <v>1000000</v>
      </c>
      <c r="P11" s="144">
        <v>1691000</v>
      </c>
      <c r="Q11" s="145"/>
    </row>
    <row r="12" spans="1:17" ht="13.7" customHeight="1">
      <c r="A12" s="142" t="s">
        <v>21</v>
      </c>
      <c r="B12" s="143"/>
      <c r="C12" s="92">
        <f t="shared" si="0"/>
        <v>43653570</v>
      </c>
      <c r="D12" s="92">
        <f t="shared" si="1"/>
        <v>41153570</v>
      </c>
      <c r="E12" s="8">
        <v>6200000</v>
      </c>
      <c r="F12" s="8">
        <v>700000</v>
      </c>
      <c r="G12" s="144">
        <v>7600000</v>
      </c>
      <c r="H12" s="144"/>
      <c r="I12" s="144">
        <v>15153570</v>
      </c>
      <c r="J12" s="144"/>
      <c r="K12" s="8">
        <v>11500000</v>
      </c>
      <c r="L12" s="8">
        <v>6596400</v>
      </c>
      <c r="M12" s="144">
        <v>2500000</v>
      </c>
      <c r="N12" s="144"/>
      <c r="O12" s="8">
        <v>1000000</v>
      </c>
      <c r="P12" s="144">
        <v>1500000</v>
      </c>
      <c r="Q12" s="145"/>
    </row>
    <row r="13" spans="1:17" ht="13.7" customHeight="1">
      <c r="A13" s="142" t="s">
        <v>22</v>
      </c>
      <c r="B13" s="143"/>
      <c r="C13" s="92">
        <f>SUM(D13,M13)</f>
        <v>43660000</v>
      </c>
      <c r="D13" s="92">
        <f>SUM(E13:K13)</f>
        <v>42660000</v>
      </c>
      <c r="E13" s="8">
        <v>6410000</v>
      </c>
      <c r="F13" s="8">
        <v>600000</v>
      </c>
      <c r="G13" s="144">
        <v>8150000</v>
      </c>
      <c r="H13" s="144"/>
      <c r="I13" s="144">
        <v>15900000</v>
      </c>
      <c r="J13" s="144"/>
      <c r="K13" s="8">
        <v>11600000</v>
      </c>
      <c r="L13" s="8">
        <v>5708300</v>
      </c>
      <c r="M13" s="144">
        <v>1000000</v>
      </c>
      <c r="N13" s="144"/>
      <c r="O13" s="8">
        <v>500000</v>
      </c>
      <c r="P13" s="144">
        <v>500000</v>
      </c>
      <c r="Q13" s="145"/>
    </row>
    <row r="14" spans="1:17" ht="13.7" customHeight="1">
      <c r="A14" s="142" t="s">
        <v>23</v>
      </c>
      <c r="B14" s="143"/>
      <c r="C14" s="92">
        <f t="shared" si="0"/>
        <v>43530000</v>
      </c>
      <c r="D14" s="92">
        <f t="shared" si="1"/>
        <v>43030000</v>
      </c>
      <c r="E14" s="8">
        <v>6800000</v>
      </c>
      <c r="F14" s="8">
        <v>800000</v>
      </c>
      <c r="G14" s="144">
        <v>8150000</v>
      </c>
      <c r="H14" s="144"/>
      <c r="I14" s="144">
        <v>15900000</v>
      </c>
      <c r="J14" s="144"/>
      <c r="K14" s="8">
        <v>11380000</v>
      </c>
      <c r="L14" s="8">
        <v>5822400</v>
      </c>
      <c r="M14" s="144">
        <v>500000</v>
      </c>
      <c r="N14" s="144"/>
      <c r="O14" s="8">
        <v>500000</v>
      </c>
      <c r="P14" s="144">
        <v>0</v>
      </c>
      <c r="Q14" s="145"/>
    </row>
    <row r="15" spans="1:17" ht="13.7" customHeight="1">
      <c r="A15" s="142" t="s">
        <v>24</v>
      </c>
      <c r="B15" s="143"/>
      <c r="C15" s="92">
        <f t="shared" si="0"/>
        <v>43700000</v>
      </c>
      <c r="D15" s="92">
        <f t="shared" si="1"/>
        <v>43200000</v>
      </c>
      <c r="E15" s="8">
        <v>6800000</v>
      </c>
      <c r="F15" s="8">
        <v>1000000</v>
      </c>
      <c r="G15" s="144">
        <v>8200000</v>
      </c>
      <c r="H15" s="144"/>
      <c r="I15" s="144">
        <v>15750000</v>
      </c>
      <c r="J15" s="144"/>
      <c r="K15" s="8">
        <v>11450000</v>
      </c>
      <c r="L15" s="8">
        <v>5938800</v>
      </c>
      <c r="M15" s="144">
        <v>500000</v>
      </c>
      <c r="N15" s="144"/>
      <c r="O15" s="8">
        <v>500000</v>
      </c>
      <c r="P15" s="144">
        <v>0</v>
      </c>
      <c r="Q15" s="145"/>
    </row>
    <row r="16" spans="1:17" ht="13.7" customHeight="1">
      <c r="A16" s="142" t="s">
        <v>25</v>
      </c>
      <c r="B16" s="143"/>
      <c r="C16" s="92">
        <f t="shared" si="0"/>
        <v>44278000</v>
      </c>
      <c r="D16" s="92">
        <f t="shared" si="1"/>
        <v>43778000</v>
      </c>
      <c r="E16" s="8">
        <v>6828000</v>
      </c>
      <c r="F16" s="8">
        <v>1300000</v>
      </c>
      <c r="G16" s="144">
        <v>8250000</v>
      </c>
      <c r="H16" s="144"/>
      <c r="I16" s="144">
        <v>15900000</v>
      </c>
      <c r="J16" s="144"/>
      <c r="K16" s="8">
        <v>11500000</v>
      </c>
      <c r="L16" s="8">
        <v>6057600</v>
      </c>
      <c r="M16" s="144">
        <v>500000</v>
      </c>
      <c r="N16" s="144"/>
      <c r="O16" s="8">
        <v>50000</v>
      </c>
      <c r="P16" s="144">
        <v>0</v>
      </c>
      <c r="Q16" s="145"/>
    </row>
    <row r="17" spans="1:17" ht="13.7" customHeight="1">
      <c r="A17" s="142" t="s">
        <v>26</v>
      </c>
      <c r="B17" s="143"/>
      <c r="C17" s="92">
        <f t="shared" si="0"/>
        <v>44070000</v>
      </c>
      <c r="D17" s="92">
        <f t="shared" si="1"/>
        <v>44020000</v>
      </c>
      <c r="E17" s="8">
        <v>6850000</v>
      </c>
      <c r="F17" s="8">
        <v>1400000</v>
      </c>
      <c r="G17" s="144">
        <v>8300000</v>
      </c>
      <c r="H17" s="144"/>
      <c r="I17" s="144">
        <v>15920000</v>
      </c>
      <c r="J17" s="144"/>
      <c r="K17" s="8">
        <v>11550000</v>
      </c>
      <c r="L17" s="8">
        <v>6178700</v>
      </c>
      <c r="M17" s="144">
        <f t="shared" ref="M17:M27" si="2">SUM(O17:Q17)</f>
        <v>50000</v>
      </c>
      <c r="N17" s="144"/>
      <c r="O17" s="8">
        <v>50000</v>
      </c>
      <c r="P17" s="144">
        <v>0</v>
      </c>
      <c r="Q17" s="145"/>
    </row>
    <row r="18" spans="1:17" ht="13.7" customHeight="1">
      <c r="A18" s="142" t="s">
        <v>27</v>
      </c>
      <c r="B18" s="143"/>
      <c r="C18" s="92">
        <f t="shared" si="0"/>
        <v>44350000</v>
      </c>
      <c r="D18" s="92">
        <f t="shared" si="1"/>
        <v>44300000</v>
      </c>
      <c r="E18" s="8">
        <v>6900000</v>
      </c>
      <c r="F18" s="8">
        <v>1500000</v>
      </c>
      <c r="G18" s="144">
        <v>8350000</v>
      </c>
      <c r="H18" s="144"/>
      <c r="I18" s="144">
        <v>15950000</v>
      </c>
      <c r="J18" s="144"/>
      <c r="K18" s="8">
        <v>11600000</v>
      </c>
      <c r="L18" s="8">
        <v>6302200</v>
      </c>
      <c r="M18" s="144">
        <f t="shared" si="2"/>
        <v>50000</v>
      </c>
      <c r="N18" s="144"/>
      <c r="O18" s="8">
        <v>50000</v>
      </c>
      <c r="P18" s="144">
        <v>0</v>
      </c>
      <c r="Q18" s="145"/>
    </row>
    <row r="19" spans="1:17" ht="13.7" customHeight="1">
      <c r="A19" s="142" t="s">
        <v>28</v>
      </c>
      <c r="B19" s="143"/>
      <c r="C19" s="92">
        <f t="shared" si="0"/>
        <v>44570000</v>
      </c>
      <c r="D19" s="92">
        <f t="shared" si="1"/>
        <v>44520000</v>
      </c>
      <c r="E19" s="8">
        <v>6920000</v>
      </c>
      <c r="F19" s="8">
        <v>1600000</v>
      </c>
      <c r="G19" s="144">
        <v>8400000</v>
      </c>
      <c r="H19" s="144"/>
      <c r="I19" s="144">
        <v>15980000</v>
      </c>
      <c r="J19" s="144"/>
      <c r="K19" s="8">
        <v>11620000</v>
      </c>
      <c r="L19" s="8">
        <v>6428200</v>
      </c>
      <c r="M19" s="144">
        <f t="shared" si="2"/>
        <v>50000</v>
      </c>
      <c r="N19" s="144"/>
      <c r="O19" s="8">
        <v>50000</v>
      </c>
      <c r="P19" s="144">
        <v>0</v>
      </c>
      <c r="Q19" s="145"/>
    </row>
    <row r="20" spans="1:17" ht="13.7" customHeight="1">
      <c r="A20" s="142" t="s">
        <v>29</v>
      </c>
      <c r="B20" s="143"/>
      <c r="C20" s="92">
        <f t="shared" si="0"/>
        <v>43700000</v>
      </c>
      <c r="D20" s="92">
        <f t="shared" si="1"/>
        <v>43650000</v>
      </c>
      <c r="E20" s="8">
        <v>6950000</v>
      </c>
      <c r="F20" s="8">
        <v>1600000</v>
      </c>
      <c r="G20" s="144">
        <v>8450000</v>
      </c>
      <c r="H20" s="144"/>
      <c r="I20" s="144">
        <v>15000000</v>
      </c>
      <c r="J20" s="144"/>
      <c r="K20" s="8">
        <v>11650000</v>
      </c>
      <c r="L20" s="8">
        <v>6556700</v>
      </c>
      <c r="M20" s="144">
        <f t="shared" si="2"/>
        <v>50000</v>
      </c>
      <c r="N20" s="144"/>
      <c r="O20" s="8">
        <v>50000</v>
      </c>
      <c r="P20" s="144">
        <v>0</v>
      </c>
      <c r="Q20" s="145"/>
    </row>
    <row r="21" spans="1:17" ht="13.7" customHeight="1">
      <c r="A21" s="146" t="s">
        <v>30</v>
      </c>
      <c r="B21" s="147"/>
      <c r="C21" s="108">
        <f t="shared" si="0"/>
        <v>43980000</v>
      </c>
      <c r="D21" s="108">
        <f t="shared" si="1"/>
        <v>43930000</v>
      </c>
      <c r="E21" s="108">
        <v>6950000</v>
      </c>
      <c r="F21" s="108">
        <v>1600000</v>
      </c>
      <c r="G21" s="148">
        <v>8500000</v>
      </c>
      <c r="H21" s="148"/>
      <c r="I21" s="148">
        <v>15200000</v>
      </c>
      <c r="J21" s="148"/>
      <c r="K21" s="108">
        <v>11680000</v>
      </c>
      <c r="L21" s="108">
        <v>6687800</v>
      </c>
      <c r="M21" s="148">
        <f t="shared" si="2"/>
        <v>50000</v>
      </c>
      <c r="N21" s="148"/>
      <c r="O21" s="108">
        <v>50000</v>
      </c>
      <c r="P21" s="148">
        <v>0</v>
      </c>
      <c r="Q21" s="149"/>
    </row>
    <row r="22" spans="1:17" ht="13.7" customHeight="1">
      <c r="A22" s="142" t="s">
        <v>31</v>
      </c>
      <c r="B22" s="143"/>
      <c r="C22" s="92">
        <f t="shared" si="0"/>
        <v>44550000</v>
      </c>
      <c r="D22" s="92">
        <f t="shared" si="1"/>
        <v>44500000</v>
      </c>
      <c r="E22" s="8">
        <v>7300000</v>
      </c>
      <c r="F22" s="8">
        <v>1700000</v>
      </c>
      <c r="G22" s="144">
        <v>8550000</v>
      </c>
      <c r="H22" s="144"/>
      <c r="I22" s="144">
        <v>15250000</v>
      </c>
      <c r="J22" s="144"/>
      <c r="K22" s="8">
        <v>11700000</v>
      </c>
      <c r="L22" s="8">
        <v>6821500</v>
      </c>
      <c r="M22" s="144">
        <f t="shared" si="2"/>
        <v>50000</v>
      </c>
      <c r="N22" s="144"/>
      <c r="O22" s="8">
        <v>50000</v>
      </c>
      <c r="P22" s="144">
        <v>0</v>
      </c>
      <c r="Q22" s="145"/>
    </row>
    <row r="23" spans="1:17" ht="13.7" customHeight="1">
      <c r="A23" s="142" t="s">
        <v>32</v>
      </c>
      <c r="B23" s="143"/>
      <c r="C23" s="92">
        <f t="shared" si="0"/>
        <v>44750000</v>
      </c>
      <c r="D23" s="92">
        <f t="shared" si="1"/>
        <v>44700000</v>
      </c>
      <c r="E23" s="8">
        <v>7350000</v>
      </c>
      <c r="F23" s="8">
        <v>1700000</v>
      </c>
      <c r="G23" s="144">
        <v>8600000</v>
      </c>
      <c r="H23" s="144"/>
      <c r="I23" s="144">
        <v>15300000</v>
      </c>
      <c r="J23" s="144"/>
      <c r="K23" s="8">
        <v>11750000</v>
      </c>
      <c r="L23" s="8">
        <v>6957930</v>
      </c>
      <c r="M23" s="144">
        <f t="shared" si="2"/>
        <v>50000</v>
      </c>
      <c r="N23" s="144"/>
      <c r="O23" s="8">
        <v>50000</v>
      </c>
      <c r="P23" s="144">
        <v>0</v>
      </c>
      <c r="Q23" s="145"/>
    </row>
    <row r="24" spans="1:17" ht="13.7" customHeight="1">
      <c r="A24" s="142" t="s">
        <v>33</v>
      </c>
      <c r="B24" s="143"/>
      <c r="C24" s="92">
        <f t="shared" si="0"/>
        <v>44750000</v>
      </c>
      <c r="D24" s="92">
        <f t="shared" si="1"/>
        <v>44700000</v>
      </c>
      <c r="E24" s="8">
        <v>7350000</v>
      </c>
      <c r="F24" s="8">
        <v>1700000</v>
      </c>
      <c r="G24" s="144">
        <v>8600000</v>
      </c>
      <c r="H24" s="144"/>
      <c r="I24" s="144">
        <v>15300000</v>
      </c>
      <c r="J24" s="144"/>
      <c r="K24" s="8">
        <v>11750000</v>
      </c>
      <c r="L24" s="8">
        <v>7000000</v>
      </c>
      <c r="M24" s="144">
        <f t="shared" si="2"/>
        <v>50000</v>
      </c>
      <c r="N24" s="144"/>
      <c r="O24" s="8">
        <v>50000</v>
      </c>
      <c r="P24" s="144">
        <v>0</v>
      </c>
      <c r="Q24" s="145"/>
    </row>
    <row r="25" spans="1:17" ht="13.7" customHeight="1">
      <c r="A25" s="142" t="s">
        <v>34</v>
      </c>
      <c r="B25" s="143"/>
      <c r="C25" s="92">
        <f t="shared" si="0"/>
        <v>44350000</v>
      </c>
      <c r="D25" s="92">
        <f t="shared" si="1"/>
        <v>44300000</v>
      </c>
      <c r="E25" s="8">
        <v>7150000</v>
      </c>
      <c r="F25" s="8">
        <v>1500000</v>
      </c>
      <c r="G25" s="144">
        <v>8600000</v>
      </c>
      <c r="H25" s="144"/>
      <c r="I25" s="144">
        <v>15300000</v>
      </c>
      <c r="J25" s="144"/>
      <c r="K25" s="8">
        <v>11750000</v>
      </c>
      <c r="L25" s="8">
        <v>7000000</v>
      </c>
      <c r="M25" s="144">
        <v>50000</v>
      </c>
      <c r="N25" s="144"/>
      <c r="O25" s="8">
        <v>50000</v>
      </c>
      <c r="P25" s="144">
        <v>0</v>
      </c>
      <c r="Q25" s="145"/>
    </row>
    <row r="26" spans="1:17" ht="13.7" customHeight="1">
      <c r="A26" s="158">
        <v>2037</v>
      </c>
      <c r="B26" s="159"/>
      <c r="C26" s="101">
        <f t="shared" ref="C26" si="3">SUM(D26,M26)</f>
        <v>44350000</v>
      </c>
      <c r="D26" s="101">
        <f t="shared" ref="D26" si="4">SUM(E26:K26)</f>
        <v>44300000</v>
      </c>
      <c r="E26" s="107">
        <v>7150000</v>
      </c>
      <c r="F26" s="107">
        <v>1500000</v>
      </c>
      <c r="G26" s="155">
        <v>8600000</v>
      </c>
      <c r="H26" s="156"/>
      <c r="I26" s="155">
        <v>15300000</v>
      </c>
      <c r="J26" s="156"/>
      <c r="K26" s="107">
        <v>11750000</v>
      </c>
      <c r="L26" s="107">
        <v>7000000</v>
      </c>
      <c r="M26" s="155">
        <v>50000</v>
      </c>
      <c r="N26" s="156"/>
      <c r="O26" s="107">
        <v>50000</v>
      </c>
      <c r="P26" s="155">
        <v>0</v>
      </c>
      <c r="Q26" s="157"/>
    </row>
    <row r="27" spans="1:17" ht="13.5" customHeight="1" thickBot="1">
      <c r="A27" s="150">
        <v>2038</v>
      </c>
      <c r="B27" s="151"/>
      <c r="C27" s="91">
        <f t="shared" si="0"/>
        <v>44350000</v>
      </c>
      <c r="D27" s="91">
        <f t="shared" si="1"/>
        <v>44300000</v>
      </c>
      <c r="E27" s="9">
        <v>7150000</v>
      </c>
      <c r="F27" s="9">
        <v>1500000</v>
      </c>
      <c r="G27" s="152">
        <v>8600000</v>
      </c>
      <c r="H27" s="152"/>
      <c r="I27" s="152">
        <v>15300000</v>
      </c>
      <c r="J27" s="152"/>
      <c r="K27" s="9">
        <v>11750000</v>
      </c>
      <c r="L27" s="9">
        <v>7000000</v>
      </c>
      <c r="M27" s="152">
        <f t="shared" si="2"/>
        <v>50000</v>
      </c>
      <c r="N27" s="152"/>
      <c r="O27" s="9">
        <v>50000</v>
      </c>
      <c r="P27" s="152">
        <v>0</v>
      </c>
      <c r="Q27" s="153"/>
    </row>
    <row r="32" spans="1:17">
      <c r="A32" s="154" t="s">
        <v>138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</row>
  </sheetData>
  <mergeCells count="112">
    <mergeCell ref="A32:Q32"/>
    <mergeCell ref="A24:B24"/>
    <mergeCell ref="G24:H24"/>
    <mergeCell ref="I24:J24"/>
    <mergeCell ref="M24:N24"/>
    <mergeCell ref="P24:Q24"/>
    <mergeCell ref="A25:B25"/>
    <mergeCell ref="G25:H25"/>
    <mergeCell ref="I25:J25"/>
    <mergeCell ref="M25:N25"/>
    <mergeCell ref="P25:Q25"/>
    <mergeCell ref="M26:N26"/>
    <mergeCell ref="P26:Q26"/>
    <mergeCell ref="I26:J26"/>
    <mergeCell ref="G26:H26"/>
    <mergeCell ref="A26:B26"/>
    <mergeCell ref="A23:B23"/>
    <mergeCell ref="G23:H23"/>
    <mergeCell ref="I23:J23"/>
    <mergeCell ref="M23:N23"/>
    <mergeCell ref="P23:Q23"/>
    <mergeCell ref="A27:B27"/>
    <mergeCell ref="G27:H27"/>
    <mergeCell ref="I27:J27"/>
    <mergeCell ref="M27:N27"/>
    <mergeCell ref="P27:Q27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A9:B9"/>
    <mergeCell ref="G9:H9"/>
    <mergeCell ref="I9:J9"/>
    <mergeCell ref="M9:N9"/>
    <mergeCell ref="P9:Q9"/>
    <mergeCell ref="A10:B10"/>
    <mergeCell ref="G10:H10"/>
    <mergeCell ref="I10:J10"/>
    <mergeCell ref="M10:N10"/>
    <mergeCell ref="P10:Q10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</mergeCells>
  <pageMargins left="0.39370078740157483" right="0.39370078740157483" top="0.39370078740157483" bottom="0.39370078740157483" header="0" footer="0"/>
  <pageSetup paperSize="9" scale="87" orientation="landscape" r:id="rId1"/>
  <headerFooter>
    <oddFooter>&amp;RPrzewodniczący Rady Gminy
 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M29"/>
  <sheetViews>
    <sheetView topLeftCell="A4" workbookViewId="0">
      <selection activeCell="L12" sqref="L12"/>
    </sheetView>
  </sheetViews>
  <sheetFormatPr defaultRowHeight="10.5"/>
  <cols>
    <col min="1" max="1" width="9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9" width="18.1640625" customWidth="1"/>
    <col min="10" max="10" width="7.1640625" customWidth="1"/>
    <col min="11" max="11" width="10.83203125" customWidth="1"/>
    <col min="12" max="12" width="16.33203125" customWidth="1"/>
    <col min="13" max="13" width="13.5" customWidth="1"/>
    <col min="14" max="14" width="2.6640625" customWidth="1"/>
  </cols>
  <sheetData>
    <row r="6" spans="1:13" ht="11.25" thickBot="1"/>
    <row r="7" spans="1:13" ht="19.5" customHeight="1">
      <c r="A7" s="160" t="s">
        <v>130</v>
      </c>
      <c r="B7" s="138" t="s">
        <v>139</v>
      </c>
      <c r="C7" s="162" t="s">
        <v>1</v>
      </c>
      <c r="D7" s="162"/>
      <c r="E7" s="162"/>
      <c r="F7" s="162"/>
      <c r="G7" s="162"/>
      <c r="H7" s="162"/>
      <c r="I7" s="162"/>
      <c r="J7" s="162"/>
      <c r="K7" s="162"/>
      <c r="L7" s="162"/>
      <c r="M7" s="163"/>
    </row>
    <row r="8" spans="1:13" ht="23.25" customHeight="1">
      <c r="A8" s="161"/>
      <c r="B8" s="133"/>
      <c r="C8" s="133" t="s">
        <v>140</v>
      </c>
      <c r="D8" s="164" t="s">
        <v>2</v>
      </c>
      <c r="E8" s="164"/>
      <c r="F8" s="164"/>
      <c r="G8" s="164"/>
      <c r="H8" s="164"/>
      <c r="I8" s="164"/>
      <c r="J8" s="133" t="s">
        <v>147</v>
      </c>
      <c r="K8" s="133"/>
      <c r="L8" s="164" t="s">
        <v>2</v>
      </c>
      <c r="M8" s="165"/>
    </row>
    <row r="9" spans="1:13" ht="24" customHeight="1">
      <c r="A9" s="161"/>
      <c r="B9" s="133"/>
      <c r="C9" s="133"/>
      <c r="D9" s="133" t="s">
        <v>141</v>
      </c>
      <c r="E9" s="133" t="s">
        <v>142</v>
      </c>
      <c r="F9" s="4" t="s">
        <v>2</v>
      </c>
      <c r="G9" s="133" t="s">
        <v>144</v>
      </c>
      <c r="H9" s="164" t="s">
        <v>2</v>
      </c>
      <c r="I9" s="164"/>
      <c r="J9" s="133"/>
      <c r="K9" s="133"/>
      <c r="L9" s="133" t="s">
        <v>148</v>
      </c>
      <c r="M9" s="17" t="s">
        <v>2</v>
      </c>
    </row>
    <row r="10" spans="1:13" ht="171.75" customHeight="1">
      <c r="A10" s="161"/>
      <c r="B10" s="133"/>
      <c r="C10" s="133"/>
      <c r="D10" s="133"/>
      <c r="E10" s="133"/>
      <c r="F10" s="5" t="s">
        <v>143</v>
      </c>
      <c r="G10" s="133"/>
      <c r="H10" s="6" t="s">
        <v>145</v>
      </c>
      <c r="I10" s="6" t="s">
        <v>146</v>
      </c>
      <c r="J10" s="133"/>
      <c r="K10" s="133"/>
      <c r="L10" s="133"/>
      <c r="M10" s="18" t="s">
        <v>149</v>
      </c>
    </row>
    <row r="11" spans="1:13" ht="13.7" customHeight="1">
      <c r="A11" s="47" t="s">
        <v>7</v>
      </c>
      <c r="B11" s="48" t="s">
        <v>35</v>
      </c>
      <c r="C11" s="48" t="s">
        <v>36</v>
      </c>
      <c r="D11" s="48" t="s">
        <v>37</v>
      </c>
      <c r="E11" s="48" t="s">
        <v>38</v>
      </c>
      <c r="F11" s="48" t="s">
        <v>39</v>
      </c>
      <c r="G11" s="48" t="s">
        <v>40</v>
      </c>
      <c r="H11" s="48" t="s">
        <v>41</v>
      </c>
      <c r="I11" s="48" t="s">
        <v>42</v>
      </c>
      <c r="J11" s="166" t="s">
        <v>43</v>
      </c>
      <c r="K11" s="166"/>
      <c r="L11" s="48" t="s">
        <v>44</v>
      </c>
      <c r="M11" s="49" t="s">
        <v>45</v>
      </c>
    </row>
    <row r="12" spans="1:13" ht="13.7" customHeight="1">
      <c r="A12" s="19" t="s">
        <v>19</v>
      </c>
      <c r="B12" s="93">
        <f t="shared" ref="B12:B29" si="0">SUM(C12,J12)</f>
        <v>52252459</v>
      </c>
      <c r="C12" s="20">
        <v>39071635</v>
      </c>
      <c r="D12" s="20">
        <v>13343472</v>
      </c>
      <c r="E12" s="20">
        <v>0</v>
      </c>
      <c r="F12" s="20">
        <v>0</v>
      </c>
      <c r="G12" s="20">
        <v>519000</v>
      </c>
      <c r="H12" s="20">
        <v>0</v>
      </c>
      <c r="I12" s="20">
        <v>0</v>
      </c>
      <c r="J12" s="167">
        <v>13180824</v>
      </c>
      <c r="K12" s="167"/>
      <c r="L12" s="20">
        <v>1616059</v>
      </c>
      <c r="M12" s="21">
        <v>0</v>
      </c>
    </row>
    <row r="13" spans="1:13" ht="13.7" customHeight="1">
      <c r="A13" s="19" t="s">
        <v>20</v>
      </c>
      <c r="B13" s="93">
        <f t="shared" si="0"/>
        <v>47904020</v>
      </c>
      <c r="C13" s="20">
        <v>39100000</v>
      </c>
      <c r="D13" s="20">
        <v>13200000</v>
      </c>
      <c r="E13" s="20">
        <v>0</v>
      </c>
      <c r="F13" s="20">
        <v>0</v>
      </c>
      <c r="G13" s="20">
        <v>700000</v>
      </c>
      <c r="H13" s="20">
        <v>0</v>
      </c>
      <c r="I13" s="20">
        <v>0</v>
      </c>
      <c r="J13" s="167">
        <v>8804020</v>
      </c>
      <c r="K13" s="167"/>
      <c r="L13" s="20">
        <v>0</v>
      </c>
      <c r="M13" s="21">
        <v>0</v>
      </c>
    </row>
    <row r="14" spans="1:13" ht="13.7" customHeight="1">
      <c r="A14" s="19" t="s">
        <v>21</v>
      </c>
      <c r="B14" s="93">
        <f t="shared" si="0"/>
        <v>44113570</v>
      </c>
      <c r="C14" s="20">
        <v>39200000</v>
      </c>
      <c r="D14" s="20">
        <v>13300000</v>
      </c>
      <c r="E14" s="20">
        <v>0</v>
      </c>
      <c r="F14" s="20">
        <v>0</v>
      </c>
      <c r="G14" s="20">
        <v>690000</v>
      </c>
      <c r="H14" s="20">
        <v>0</v>
      </c>
      <c r="I14" s="20">
        <v>0</v>
      </c>
      <c r="J14" s="167">
        <v>4913570</v>
      </c>
      <c r="K14" s="167"/>
      <c r="L14" s="20">
        <v>0</v>
      </c>
      <c r="M14" s="21">
        <v>0</v>
      </c>
    </row>
    <row r="15" spans="1:13" ht="13.7" customHeight="1">
      <c r="A15" s="19" t="s">
        <v>22</v>
      </c>
      <c r="B15" s="93">
        <f t="shared" si="0"/>
        <v>42300000</v>
      </c>
      <c r="C15" s="20">
        <v>39800000</v>
      </c>
      <c r="D15" s="20">
        <v>13400000</v>
      </c>
      <c r="E15" s="20">
        <v>0</v>
      </c>
      <c r="F15" s="20">
        <v>0</v>
      </c>
      <c r="G15" s="20">
        <v>650000</v>
      </c>
      <c r="H15" s="20">
        <v>0</v>
      </c>
      <c r="I15" s="20">
        <v>0</v>
      </c>
      <c r="J15" s="167">
        <v>2500000</v>
      </c>
      <c r="K15" s="167"/>
      <c r="L15" s="20">
        <v>0</v>
      </c>
      <c r="M15" s="21">
        <v>0</v>
      </c>
    </row>
    <row r="16" spans="1:13" ht="13.7" customHeight="1">
      <c r="A16" s="19" t="s">
        <v>23</v>
      </c>
      <c r="B16" s="93">
        <f t="shared" si="0"/>
        <v>41830000</v>
      </c>
      <c r="C16" s="20">
        <v>39800000</v>
      </c>
      <c r="D16" s="20">
        <v>13500000</v>
      </c>
      <c r="E16" s="20">
        <v>0</v>
      </c>
      <c r="F16" s="20">
        <v>0</v>
      </c>
      <c r="G16" s="20">
        <v>600000</v>
      </c>
      <c r="H16" s="20">
        <v>0</v>
      </c>
      <c r="I16" s="20">
        <v>0</v>
      </c>
      <c r="J16" s="167">
        <v>2030000</v>
      </c>
      <c r="K16" s="167"/>
      <c r="L16" s="20">
        <v>0</v>
      </c>
      <c r="M16" s="21">
        <v>0</v>
      </c>
    </row>
    <row r="17" spans="1:13" ht="13.7" customHeight="1">
      <c r="A17" s="19" t="s">
        <v>24</v>
      </c>
      <c r="B17" s="93">
        <f t="shared" si="0"/>
        <v>42000000</v>
      </c>
      <c r="C17" s="20">
        <v>40000000</v>
      </c>
      <c r="D17" s="20">
        <v>13600000</v>
      </c>
      <c r="E17" s="20">
        <v>0</v>
      </c>
      <c r="F17" s="20">
        <v>0</v>
      </c>
      <c r="G17" s="20">
        <v>590000</v>
      </c>
      <c r="H17" s="20">
        <v>0</v>
      </c>
      <c r="I17" s="20">
        <v>0</v>
      </c>
      <c r="J17" s="167">
        <v>2000000</v>
      </c>
      <c r="K17" s="167"/>
      <c r="L17" s="20">
        <v>0</v>
      </c>
      <c r="M17" s="21">
        <v>0</v>
      </c>
    </row>
    <row r="18" spans="1:13" ht="13.7" customHeight="1">
      <c r="A18" s="19" t="s">
        <v>25</v>
      </c>
      <c r="B18" s="93">
        <f t="shared" si="0"/>
        <v>42578000</v>
      </c>
      <c r="C18" s="20">
        <v>40500000</v>
      </c>
      <c r="D18" s="20">
        <v>13700000</v>
      </c>
      <c r="E18" s="20">
        <v>0</v>
      </c>
      <c r="F18" s="20">
        <v>0</v>
      </c>
      <c r="G18" s="20">
        <v>570000</v>
      </c>
      <c r="H18" s="20">
        <v>0</v>
      </c>
      <c r="I18" s="20">
        <v>0</v>
      </c>
      <c r="J18" s="167">
        <v>2078000</v>
      </c>
      <c r="K18" s="167"/>
      <c r="L18" s="20">
        <v>0</v>
      </c>
      <c r="M18" s="21">
        <v>0</v>
      </c>
    </row>
    <row r="19" spans="1:13" ht="13.7" customHeight="1">
      <c r="A19" s="19" t="s">
        <v>26</v>
      </c>
      <c r="B19" s="93">
        <f t="shared" si="0"/>
        <v>42370000</v>
      </c>
      <c r="C19" s="20">
        <v>40300000</v>
      </c>
      <c r="D19" s="20">
        <v>13800000</v>
      </c>
      <c r="E19" s="20">
        <v>0</v>
      </c>
      <c r="F19" s="20">
        <v>0</v>
      </c>
      <c r="G19" s="20">
        <v>530000</v>
      </c>
      <c r="H19" s="20">
        <v>0</v>
      </c>
      <c r="I19" s="20">
        <v>0</v>
      </c>
      <c r="J19" s="167">
        <v>2070000</v>
      </c>
      <c r="K19" s="167"/>
      <c r="L19" s="20">
        <v>0</v>
      </c>
      <c r="M19" s="21">
        <v>0</v>
      </c>
    </row>
    <row r="20" spans="1:13" ht="13.7" customHeight="1">
      <c r="A20" s="19" t="s">
        <v>27</v>
      </c>
      <c r="B20" s="93">
        <f t="shared" si="0"/>
        <v>42650000</v>
      </c>
      <c r="C20" s="20">
        <v>40600000</v>
      </c>
      <c r="D20" s="20">
        <v>13900000</v>
      </c>
      <c r="E20" s="20">
        <v>0</v>
      </c>
      <c r="F20" s="20">
        <v>0</v>
      </c>
      <c r="G20" s="20">
        <v>500000</v>
      </c>
      <c r="H20" s="20">
        <v>0</v>
      </c>
      <c r="I20" s="20">
        <v>0</v>
      </c>
      <c r="J20" s="167">
        <v>2050000</v>
      </c>
      <c r="K20" s="167"/>
      <c r="L20" s="20">
        <v>0</v>
      </c>
      <c r="M20" s="21">
        <v>0</v>
      </c>
    </row>
    <row r="21" spans="1:13" ht="13.7" customHeight="1">
      <c r="A21" s="19" t="s">
        <v>28</v>
      </c>
      <c r="B21" s="93">
        <f t="shared" si="0"/>
        <v>42773025</v>
      </c>
      <c r="C21" s="20">
        <v>40700000</v>
      </c>
      <c r="D21" s="20">
        <v>14000000</v>
      </c>
      <c r="E21" s="20">
        <v>0</v>
      </c>
      <c r="F21" s="20">
        <v>0</v>
      </c>
      <c r="G21" s="20">
        <v>450000</v>
      </c>
      <c r="H21" s="20">
        <v>0</v>
      </c>
      <c r="I21" s="20">
        <v>0</v>
      </c>
      <c r="J21" s="167">
        <v>2073025</v>
      </c>
      <c r="K21" s="167"/>
      <c r="L21" s="20">
        <v>0</v>
      </c>
      <c r="M21" s="21">
        <v>0</v>
      </c>
    </row>
    <row r="22" spans="1:13" ht="13.7" customHeight="1">
      <c r="A22" s="19" t="s">
        <v>29</v>
      </c>
      <c r="B22" s="93">
        <f t="shared" si="0"/>
        <v>42480000</v>
      </c>
      <c r="C22" s="20">
        <v>40400000</v>
      </c>
      <c r="D22" s="20">
        <v>14100000</v>
      </c>
      <c r="E22" s="20">
        <v>0</v>
      </c>
      <c r="F22" s="20">
        <v>0</v>
      </c>
      <c r="G22" s="20">
        <v>400000</v>
      </c>
      <c r="H22" s="20">
        <v>0</v>
      </c>
      <c r="I22" s="20">
        <v>0</v>
      </c>
      <c r="J22" s="167">
        <v>2080000</v>
      </c>
      <c r="K22" s="167"/>
      <c r="L22" s="20">
        <v>0</v>
      </c>
      <c r="M22" s="21">
        <v>0</v>
      </c>
    </row>
    <row r="23" spans="1:13" ht="13.7" customHeight="1">
      <c r="A23" s="19" t="s">
        <v>30</v>
      </c>
      <c r="B23" s="93">
        <f t="shared" si="0"/>
        <v>42580000</v>
      </c>
      <c r="C23" s="20">
        <v>41100000</v>
      </c>
      <c r="D23" s="20">
        <v>14200000</v>
      </c>
      <c r="E23" s="20">
        <v>0</v>
      </c>
      <c r="F23" s="20">
        <v>0</v>
      </c>
      <c r="G23" s="20">
        <v>350000</v>
      </c>
      <c r="H23" s="20">
        <v>0</v>
      </c>
      <c r="I23" s="20">
        <v>0</v>
      </c>
      <c r="J23" s="167">
        <v>1480000</v>
      </c>
      <c r="K23" s="167"/>
      <c r="L23" s="20">
        <v>0</v>
      </c>
      <c r="M23" s="21">
        <v>0</v>
      </c>
    </row>
    <row r="24" spans="1:13" ht="13.7" customHeight="1">
      <c r="A24" s="19" t="s">
        <v>31</v>
      </c>
      <c r="B24" s="93">
        <f t="shared" si="0"/>
        <v>42960000</v>
      </c>
      <c r="C24" s="20">
        <v>40900000</v>
      </c>
      <c r="D24" s="20">
        <v>14300000</v>
      </c>
      <c r="E24" s="20">
        <v>0</v>
      </c>
      <c r="F24" s="20">
        <v>0</v>
      </c>
      <c r="G24" s="20">
        <v>300000</v>
      </c>
      <c r="H24" s="20">
        <v>0</v>
      </c>
      <c r="I24" s="20">
        <v>0</v>
      </c>
      <c r="J24" s="167">
        <v>2060000</v>
      </c>
      <c r="K24" s="167"/>
      <c r="L24" s="20">
        <v>0</v>
      </c>
      <c r="M24" s="21">
        <v>0</v>
      </c>
    </row>
    <row r="25" spans="1:13" ht="13.7" customHeight="1">
      <c r="A25" s="19" t="s">
        <v>32</v>
      </c>
      <c r="B25" s="93">
        <f t="shared" si="0"/>
        <v>43050000</v>
      </c>
      <c r="C25" s="20">
        <v>41000000</v>
      </c>
      <c r="D25" s="20">
        <v>14400000</v>
      </c>
      <c r="E25" s="20">
        <v>0</v>
      </c>
      <c r="F25" s="20">
        <v>0</v>
      </c>
      <c r="G25" s="20">
        <v>280000</v>
      </c>
      <c r="H25" s="20">
        <v>0</v>
      </c>
      <c r="I25" s="20">
        <v>0</v>
      </c>
      <c r="J25" s="167">
        <v>2050000</v>
      </c>
      <c r="K25" s="167"/>
      <c r="L25" s="20">
        <v>0</v>
      </c>
      <c r="M25" s="21">
        <v>0</v>
      </c>
    </row>
    <row r="26" spans="1:13" ht="13.7" customHeight="1">
      <c r="A26" s="19" t="s">
        <v>33</v>
      </c>
      <c r="B26" s="93">
        <f t="shared" si="0"/>
        <v>43050000</v>
      </c>
      <c r="C26" s="20">
        <v>41000000</v>
      </c>
      <c r="D26" s="20">
        <v>14500000</v>
      </c>
      <c r="E26" s="20">
        <v>0</v>
      </c>
      <c r="F26" s="20">
        <v>0</v>
      </c>
      <c r="G26" s="20">
        <v>250000</v>
      </c>
      <c r="H26" s="20">
        <v>0</v>
      </c>
      <c r="I26" s="20">
        <v>0</v>
      </c>
      <c r="J26" s="167">
        <v>2050000</v>
      </c>
      <c r="K26" s="167"/>
      <c r="L26" s="20">
        <v>0</v>
      </c>
      <c r="M26" s="21">
        <v>0</v>
      </c>
    </row>
    <row r="27" spans="1:13" ht="13.7" customHeight="1">
      <c r="A27" s="19" t="s">
        <v>34</v>
      </c>
      <c r="B27" s="93">
        <f t="shared" si="0"/>
        <v>42650000</v>
      </c>
      <c r="C27" s="20">
        <v>41000000</v>
      </c>
      <c r="D27" s="20">
        <v>14600000</v>
      </c>
      <c r="E27" s="20">
        <v>0</v>
      </c>
      <c r="F27" s="20">
        <v>0</v>
      </c>
      <c r="G27" s="20">
        <v>200000</v>
      </c>
      <c r="H27" s="20">
        <v>0</v>
      </c>
      <c r="I27" s="20">
        <v>0</v>
      </c>
      <c r="J27" s="167">
        <v>1650000</v>
      </c>
      <c r="K27" s="167"/>
      <c r="L27" s="20">
        <v>0</v>
      </c>
      <c r="M27" s="21">
        <v>0</v>
      </c>
    </row>
    <row r="28" spans="1:13" ht="13.7" customHeight="1">
      <c r="A28" s="109">
        <v>2037</v>
      </c>
      <c r="B28" s="102">
        <f t="shared" si="0"/>
        <v>42650000</v>
      </c>
      <c r="C28" s="110">
        <v>41000000</v>
      </c>
      <c r="D28" s="110">
        <v>15700000</v>
      </c>
      <c r="E28" s="110">
        <v>0</v>
      </c>
      <c r="F28" s="110">
        <v>0</v>
      </c>
      <c r="G28" s="110">
        <v>150000</v>
      </c>
      <c r="H28" s="110">
        <v>0</v>
      </c>
      <c r="I28" s="110">
        <v>0</v>
      </c>
      <c r="J28" s="169">
        <v>1650000</v>
      </c>
      <c r="K28" s="170"/>
      <c r="L28" s="110">
        <v>0</v>
      </c>
      <c r="M28" s="111">
        <v>0</v>
      </c>
    </row>
    <row r="29" spans="1:13" ht="13.7" customHeight="1" thickBot="1">
      <c r="A29" s="22">
        <v>2038</v>
      </c>
      <c r="B29" s="94">
        <f t="shared" si="0"/>
        <v>42015856</v>
      </c>
      <c r="C29" s="23">
        <v>40000000</v>
      </c>
      <c r="D29" s="23">
        <v>14700000</v>
      </c>
      <c r="E29" s="23">
        <v>0</v>
      </c>
      <c r="F29" s="23">
        <v>0</v>
      </c>
      <c r="G29" s="23">
        <v>100000</v>
      </c>
      <c r="H29" s="23">
        <v>0</v>
      </c>
      <c r="I29" s="23">
        <v>0</v>
      </c>
      <c r="J29" s="168">
        <v>2015856</v>
      </c>
      <c r="K29" s="168"/>
      <c r="L29" s="23">
        <v>0</v>
      </c>
      <c r="M29" s="24">
        <v>0</v>
      </c>
    </row>
  </sheetData>
  <mergeCells count="31">
    <mergeCell ref="J26:K26"/>
    <mergeCell ref="J27:K27"/>
    <mergeCell ref="J29:K29"/>
    <mergeCell ref="J20:K20"/>
    <mergeCell ref="J21:K21"/>
    <mergeCell ref="J22:K22"/>
    <mergeCell ref="J23:K23"/>
    <mergeCell ref="J24:K24"/>
    <mergeCell ref="J28:K28"/>
    <mergeCell ref="J16:K16"/>
    <mergeCell ref="J17:K17"/>
    <mergeCell ref="J18:K18"/>
    <mergeCell ref="J19:K19"/>
    <mergeCell ref="J25:K25"/>
    <mergeCell ref="J11:K11"/>
    <mergeCell ref="J12:K12"/>
    <mergeCell ref="J13:K13"/>
    <mergeCell ref="J14:K14"/>
    <mergeCell ref="J15:K15"/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</mergeCells>
  <pageMargins left="0.39370078740157483" right="0.39370078740157483" top="0.39370078740157483" bottom="0.39370078740157483" header="0" footer="0"/>
  <pageSetup paperSize="9" scale="90" orientation="landscape" r:id="rId1"/>
  <headerFooter>
    <oddFooter>&amp;CStrona 2&amp;RPrzewodniczący Rady Gminy 
   Wiesław Szarek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4:K26"/>
  <sheetViews>
    <sheetView workbookViewId="0">
      <selection activeCell="L9" sqref="L9"/>
    </sheetView>
  </sheetViews>
  <sheetFormatPr defaultRowHeight="10.5"/>
  <cols>
    <col min="1" max="1" width="11.66406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7.83203125" customWidth="1"/>
    <col min="12" max="12" width="13.5" customWidth="1"/>
    <col min="13" max="13" width="16.1640625" customWidth="1"/>
  </cols>
  <sheetData>
    <row r="4" spans="1:11" ht="11.25" thickBot="1"/>
    <row r="5" spans="1:11" ht="23.25" customHeight="1">
      <c r="A5" s="175" t="s">
        <v>130</v>
      </c>
      <c r="B5" s="138" t="s">
        <v>150</v>
      </c>
      <c r="C5" s="12" t="s">
        <v>2</v>
      </c>
      <c r="D5" s="138" t="s">
        <v>152</v>
      </c>
      <c r="E5" s="171" t="s">
        <v>1</v>
      </c>
      <c r="F5" s="171"/>
      <c r="G5" s="171"/>
      <c r="H5" s="171"/>
      <c r="I5" s="171"/>
      <c r="J5" s="171"/>
      <c r="K5" s="172"/>
    </row>
    <row r="6" spans="1:11" ht="24" customHeight="1">
      <c r="A6" s="176"/>
      <c r="B6" s="133"/>
      <c r="C6" s="133" t="s">
        <v>151</v>
      </c>
      <c r="D6" s="133"/>
      <c r="E6" s="133" t="s">
        <v>153</v>
      </c>
      <c r="F6" s="7" t="s">
        <v>2</v>
      </c>
      <c r="G6" s="133" t="s">
        <v>189</v>
      </c>
      <c r="H6" s="7" t="s">
        <v>2</v>
      </c>
      <c r="I6" s="133" t="s">
        <v>155</v>
      </c>
      <c r="J6" s="173" t="s">
        <v>2</v>
      </c>
      <c r="K6" s="174"/>
    </row>
    <row r="7" spans="1:11" ht="105.75" customHeight="1">
      <c r="A7" s="176"/>
      <c r="B7" s="133"/>
      <c r="C7" s="133"/>
      <c r="D7" s="133"/>
      <c r="E7" s="133"/>
      <c r="F7" s="5" t="s">
        <v>154</v>
      </c>
      <c r="G7" s="133"/>
      <c r="H7" s="5" t="s">
        <v>154</v>
      </c>
      <c r="I7" s="133"/>
      <c r="J7" s="133" t="s">
        <v>154</v>
      </c>
      <c r="K7" s="177"/>
    </row>
    <row r="8" spans="1:11" ht="13.7" customHeight="1">
      <c r="A8" s="45" t="s">
        <v>7</v>
      </c>
      <c r="B8" s="46" t="s">
        <v>46</v>
      </c>
      <c r="C8" s="46" t="s">
        <v>47</v>
      </c>
      <c r="D8" s="46" t="s">
        <v>48</v>
      </c>
      <c r="E8" s="46" t="s">
        <v>49</v>
      </c>
      <c r="F8" s="46" t="s">
        <v>50</v>
      </c>
      <c r="G8" s="46" t="s">
        <v>51</v>
      </c>
      <c r="H8" s="46" t="s">
        <v>52</v>
      </c>
      <c r="I8" s="46" t="s">
        <v>53</v>
      </c>
      <c r="J8" s="178" t="s">
        <v>54</v>
      </c>
      <c r="K8" s="179"/>
    </row>
    <row r="9" spans="1:11" ht="13.7" customHeight="1">
      <c r="A9" s="13" t="s">
        <v>19</v>
      </c>
      <c r="B9" s="95">
        <f>'Strona 1'!C10-'Strona 2'!B12</f>
        <v>-5125584</v>
      </c>
      <c r="C9" s="14">
        <v>0</v>
      </c>
      <c r="D9" s="103">
        <v>6305584</v>
      </c>
      <c r="E9" s="14">
        <v>3285882</v>
      </c>
      <c r="F9" s="14">
        <v>2662143</v>
      </c>
      <c r="G9" s="14">
        <v>0</v>
      </c>
      <c r="H9" s="14">
        <v>0</v>
      </c>
      <c r="I9" s="14">
        <v>3019702</v>
      </c>
      <c r="J9" s="180">
        <v>2463441</v>
      </c>
      <c r="K9" s="181"/>
    </row>
    <row r="10" spans="1:11" ht="13.7" customHeight="1">
      <c r="A10" s="13" t="s">
        <v>20</v>
      </c>
      <c r="B10" s="95">
        <f>'Strona 1'!C11-'Strona 2'!B13</f>
        <v>-4063020</v>
      </c>
      <c r="C10" s="14">
        <v>0</v>
      </c>
      <c r="D10" s="103">
        <f>SUM(E10,G10,I10,'Strona 4'!D9,'Strona 4'!B9)</f>
        <v>5403020</v>
      </c>
      <c r="E10" s="14">
        <v>5403020</v>
      </c>
      <c r="F10" s="14">
        <v>4063020</v>
      </c>
      <c r="G10" s="14">
        <v>0</v>
      </c>
      <c r="H10" s="14">
        <v>0</v>
      </c>
      <c r="I10" s="14">
        <v>0</v>
      </c>
      <c r="J10" s="180">
        <v>0</v>
      </c>
      <c r="K10" s="181"/>
    </row>
    <row r="11" spans="1:11" ht="13.7" customHeight="1">
      <c r="A11" s="13" t="s">
        <v>21</v>
      </c>
      <c r="B11" s="95">
        <f>'Strona 1'!C12-'Strona 2'!B14</f>
        <v>-460000</v>
      </c>
      <c r="C11" s="90">
        <v>0</v>
      </c>
      <c r="D11" s="14">
        <f>E11</f>
        <v>1900000</v>
      </c>
      <c r="E11" s="14">
        <v>1900000</v>
      </c>
      <c r="F11" s="14">
        <v>460000</v>
      </c>
      <c r="G11" s="14">
        <v>0</v>
      </c>
      <c r="H11" s="14">
        <v>0</v>
      </c>
      <c r="I11" s="14">
        <v>0</v>
      </c>
      <c r="J11" s="180">
        <v>0</v>
      </c>
      <c r="K11" s="181"/>
    </row>
    <row r="12" spans="1:11" ht="13.7" customHeight="1">
      <c r="A12" s="13" t="s">
        <v>22</v>
      </c>
      <c r="B12" s="95">
        <f>'Strona 1'!C13-'Strona 2'!B15</f>
        <v>1360000</v>
      </c>
      <c r="C12" s="90">
        <f t="shared" ref="C12:C26" si="0">B12</f>
        <v>1360000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80">
        <v>0</v>
      </c>
      <c r="K12" s="181"/>
    </row>
    <row r="13" spans="1:11" ht="13.7" customHeight="1">
      <c r="A13" s="13" t="s">
        <v>23</v>
      </c>
      <c r="B13" s="95">
        <f>'Strona 1'!C14-'Strona 2'!B16</f>
        <v>1700000</v>
      </c>
      <c r="C13" s="90">
        <f t="shared" si="0"/>
        <v>1700000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80">
        <v>0</v>
      </c>
      <c r="K13" s="181"/>
    </row>
    <row r="14" spans="1:11" ht="13.7" customHeight="1">
      <c r="A14" s="13" t="s">
        <v>24</v>
      </c>
      <c r="B14" s="95">
        <f>'Strona 1'!C15-'Strona 2'!B17</f>
        <v>1700000</v>
      </c>
      <c r="C14" s="90">
        <f t="shared" si="0"/>
        <v>1700000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80">
        <v>0</v>
      </c>
      <c r="K14" s="181"/>
    </row>
    <row r="15" spans="1:11" ht="13.7" customHeight="1">
      <c r="A15" s="13" t="s">
        <v>25</v>
      </c>
      <c r="B15" s="95">
        <f>'Strona 1'!C16-'Strona 2'!B18</f>
        <v>1700000</v>
      </c>
      <c r="C15" s="90">
        <f t="shared" si="0"/>
        <v>1700000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80">
        <v>0</v>
      </c>
      <c r="K15" s="181"/>
    </row>
    <row r="16" spans="1:11" ht="13.7" customHeight="1">
      <c r="A16" s="13" t="s">
        <v>26</v>
      </c>
      <c r="B16" s="95">
        <f>'Strona 1'!C17-'Strona 2'!B19</f>
        <v>1700000</v>
      </c>
      <c r="C16" s="90">
        <f t="shared" si="0"/>
        <v>1700000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80">
        <v>0</v>
      </c>
      <c r="K16" s="181"/>
    </row>
    <row r="17" spans="1:11" ht="13.7" customHeight="1">
      <c r="A17" s="13" t="s">
        <v>27</v>
      </c>
      <c r="B17" s="95">
        <f>'Strona 1'!C18-'Strona 2'!B20</f>
        <v>1700000</v>
      </c>
      <c r="C17" s="90">
        <f t="shared" si="0"/>
        <v>1700000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80">
        <v>0</v>
      </c>
      <c r="K17" s="181"/>
    </row>
    <row r="18" spans="1:11" ht="13.7" customHeight="1">
      <c r="A18" s="13" t="s">
        <v>28</v>
      </c>
      <c r="B18" s="95">
        <f>'Strona 1'!C19-'Strona 2'!B21</f>
        <v>1796975</v>
      </c>
      <c r="C18" s="90">
        <f t="shared" si="0"/>
        <v>1796975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80">
        <v>0</v>
      </c>
      <c r="K18" s="181"/>
    </row>
    <row r="19" spans="1:11" ht="13.7" customHeight="1">
      <c r="A19" s="13" t="s">
        <v>29</v>
      </c>
      <c r="B19" s="95">
        <f>'Strona 1'!C20-'Strona 2'!B22</f>
        <v>1220000</v>
      </c>
      <c r="C19" s="90">
        <f t="shared" si="0"/>
        <v>1220000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80">
        <v>0</v>
      </c>
      <c r="K19" s="181"/>
    </row>
    <row r="20" spans="1:11" ht="13.7" customHeight="1">
      <c r="A20" s="13" t="s">
        <v>30</v>
      </c>
      <c r="B20" s="95">
        <f>'Strona 1'!C21-'Strona 2'!B23</f>
        <v>1400000</v>
      </c>
      <c r="C20" s="90">
        <f t="shared" si="0"/>
        <v>1400000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80">
        <v>0</v>
      </c>
      <c r="K20" s="181"/>
    </row>
    <row r="21" spans="1:11" ht="13.7" customHeight="1">
      <c r="A21" s="13" t="s">
        <v>31</v>
      </c>
      <c r="B21" s="95">
        <f>'Strona 1'!C22-'Strona 2'!B24</f>
        <v>1590000</v>
      </c>
      <c r="C21" s="90">
        <f t="shared" si="0"/>
        <v>1590000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80">
        <v>0</v>
      </c>
      <c r="K21" s="181"/>
    </row>
    <row r="22" spans="1:11" ht="13.7" customHeight="1">
      <c r="A22" s="13" t="s">
        <v>32</v>
      </c>
      <c r="B22" s="95">
        <f>'Strona 1'!C23-'Strona 2'!B25</f>
        <v>1700000</v>
      </c>
      <c r="C22" s="90">
        <f t="shared" si="0"/>
        <v>1700000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80">
        <v>0</v>
      </c>
      <c r="K22" s="181"/>
    </row>
    <row r="23" spans="1:11" ht="13.7" customHeight="1">
      <c r="A23" s="13" t="s">
        <v>33</v>
      </c>
      <c r="B23" s="95">
        <f>'Strona 1'!C24-'Strona 2'!B26</f>
        <v>1700000</v>
      </c>
      <c r="C23" s="90">
        <f t="shared" si="0"/>
        <v>1700000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80">
        <v>0</v>
      </c>
      <c r="K23" s="181"/>
    </row>
    <row r="24" spans="1:11" ht="13.7" customHeight="1">
      <c r="A24" s="13" t="s">
        <v>34</v>
      </c>
      <c r="B24" s="95">
        <f>'Strona 1'!C25-'Strona 2'!B27</f>
        <v>1700000</v>
      </c>
      <c r="C24" s="90">
        <f t="shared" si="0"/>
        <v>1700000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80">
        <v>0</v>
      </c>
      <c r="K24" s="181"/>
    </row>
    <row r="25" spans="1:11" ht="13.7" customHeight="1">
      <c r="A25" s="112">
        <v>2037</v>
      </c>
      <c r="B25" s="103">
        <f>'Strona 1'!C26-'Strona 2'!B28</f>
        <v>1700000</v>
      </c>
      <c r="C25" s="103">
        <f t="shared" si="0"/>
        <v>1700000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84">
        <v>0</v>
      </c>
      <c r="K25" s="185"/>
    </row>
    <row r="26" spans="1:11" ht="13.7" customHeight="1" thickBot="1">
      <c r="A26" s="15">
        <v>2038</v>
      </c>
      <c r="B26" s="96">
        <f>'Strona 1'!C27-'Strona 2'!B29</f>
        <v>2334144</v>
      </c>
      <c r="C26" s="96">
        <f t="shared" si="0"/>
        <v>2334144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82">
        <v>0</v>
      </c>
      <c r="K26" s="183"/>
    </row>
  </sheetData>
  <mergeCells count="29">
    <mergeCell ref="J23:K23"/>
    <mergeCell ref="J24:K24"/>
    <mergeCell ref="J26:K26"/>
    <mergeCell ref="J17:K17"/>
    <mergeCell ref="J18:K18"/>
    <mergeCell ref="J19:K19"/>
    <mergeCell ref="J20:K20"/>
    <mergeCell ref="J21:K21"/>
    <mergeCell ref="J25:K25"/>
    <mergeCell ref="J13:K13"/>
    <mergeCell ref="J14:K14"/>
    <mergeCell ref="J15:K15"/>
    <mergeCell ref="J16:K16"/>
    <mergeCell ref="J22:K22"/>
    <mergeCell ref="J8:K8"/>
    <mergeCell ref="J9:K9"/>
    <mergeCell ref="J10:K10"/>
    <mergeCell ref="J11:K11"/>
    <mergeCell ref="J12:K12"/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3&amp;RPrzewodniczący Rady Gminy
  Wiesław Szarek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5"/>
  <sheetViews>
    <sheetView topLeftCell="A3" workbookViewId="0">
      <selection activeCell="A8" sqref="A8:XFD8"/>
    </sheetView>
  </sheetViews>
  <sheetFormatPr defaultRowHeight="10.5"/>
  <cols>
    <col min="1" max="1" width="13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190" t="s">
        <v>130</v>
      </c>
      <c r="B3" s="186" t="s">
        <v>1</v>
      </c>
      <c r="C3" s="186"/>
      <c r="D3" s="186"/>
      <c r="E3" s="186"/>
      <c r="F3" s="138" t="s">
        <v>158</v>
      </c>
      <c r="G3" s="186" t="s">
        <v>1</v>
      </c>
      <c r="H3" s="186"/>
      <c r="I3" s="186"/>
      <c r="J3" s="186"/>
      <c r="K3" s="187"/>
    </row>
    <row r="4" spans="1:11" ht="26.25" customHeight="1">
      <c r="A4" s="191"/>
      <c r="B4" s="133" t="s">
        <v>156</v>
      </c>
      <c r="C4" s="25" t="s">
        <v>2</v>
      </c>
      <c r="D4" s="133" t="s">
        <v>157</v>
      </c>
      <c r="E4" s="25" t="s">
        <v>2</v>
      </c>
      <c r="F4" s="133"/>
      <c r="G4" s="133" t="s">
        <v>159</v>
      </c>
      <c r="H4" s="188" t="s">
        <v>2</v>
      </c>
      <c r="I4" s="188"/>
      <c r="J4" s="188"/>
      <c r="K4" s="189"/>
    </row>
    <row r="5" spans="1:11" ht="24" customHeight="1">
      <c r="A5" s="191"/>
      <c r="B5" s="133"/>
      <c r="C5" s="133" t="s">
        <v>154</v>
      </c>
      <c r="D5" s="133"/>
      <c r="E5" s="133" t="s">
        <v>154</v>
      </c>
      <c r="F5" s="133"/>
      <c r="G5" s="133"/>
      <c r="H5" s="133" t="s">
        <v>160</v>
      </c>
      <c r="I5" s="188" t="s">
        <v>2</v>
      </c>
      <c r="J5" s="188"/>
      <c r="K5" s="189"/>
    </row>
    <row r="6" spans="1:11" ht="109.5" customHeight="1">
      <c r="A6" s="191"/>
      <c r="B6" s="133"/>
      <c r="C6" s="133"/>
      <c r="D6" s="133"/>
      <c r="E6" s="133"/>
      <c r="F6" s="133"/>
      <c r="G6" s="133"/>
      <c r="H6" s="133"/>
      <c r="I6" s="5" t="s">
        <v>161</v>
      </c>
      <c r="J6" s="133" t="s">
        <v>162</v>
      </c>
      <c r="K6" s="177"/>
    </row>
    <row r="7" spans="1:11" ht="13.7" customHeight="1">
      <c r="A7" s="43" t="s">
        <v>7</v>
      </c>
      <c r="B7" s="44" t="s">
        <v>55</v>
      </c>
      <c r="C7" s="44" t="s">
        <v>56</v>
      </c>
      <c r="D7" s="44" t="s">
        <v>57</v>
      </c>
      <c r="E7" s="44" t="s">
        <v>58</v>
      </c>
      <c r="F7" s="44" t="s">
        <v>59</v>
      </c>
      <c r="G7" s="44" t="s">
        <v>60</v>
      </c>
      <c r="H7" s="44" t="s">
        <v>61</v>
      </c>
      <c r="I7" s="44" t="s">
        <v>62</v>
      </c>
      <c r="J7" s="192" t="s">
        <v>63</v>
      </c>
      <c r="K7" s="193"/>
    </row>
    <row r="8" spans="1:11" ht="13.7" customHeight="1">
      <c r="A8" s="26" t="s">
        <v>19</v>
      </c>
      <c r="B8" s="29">
        <v>0</v>
      </c>
      <c r="C8" s="29">
        <v>0</v>
      </c>
      <c r="D8" s="29">
        <v>0</v>
      </c>
      <c r="E8" s="29">
        <v>0</v>
      </c>
      <c r="F8" s="29">
        <v>1180000</v>
      </c>
      <c r="G8" s="29">
        <v>1180000</v>
      </c>
      <c r="H8" s="29">
        <v>0</v>
      </c>
      <c r="I8" s="29">
        <v>0</v>
      </c>
      <c r="J8" s="194">
        <v>0</v>
      </c>
      <c r="K8" s="195"/>
    </row>
    <row r="9" spans="1:11" ht="13.7" customHeight="1">
      <c r="A9" s="26" t="s">
        <v>20</v>
      </c>
      <c r="B9" s="29">
        <v>0</v>
      </c>
      <c r="C9" s="29">
        <v>0</v>
      </c>
      <c r="D9" s="29">
        <v>0</v>
      </c>
      <c r="E9" s="29">
        <v>0</v>
      </c>
      <c r="F9" s="29">
        <v>1340000</v>
      </c>
      <c r="G9" s="29">
        <v>1340000</v>
      </c>
      <c r="H9" s="29">
        <v>0</v>
      </c>
      <c r="I9" s="29">
        <v>0</v>
      </c>
      <c r="J9" s="194">
        <v>0</v>
      </c>
      <c r="K9" s="195"/>
    </row>
    <row r="10" spans="1:11" ht="13.7" customHeight="1">
      <c r="A10" s="26" t="s">
        <v>21</v>
      </c>
      <c r="B10" s="29">
        <v>0</v>
      </c>
      <c r="C10" s="29">
        <v>0</v>
      </c>
      <c r="D10" s="29">
        <v>0</v>
      </c>
      <c r="E10" s="29">
        <v>0</v>
      </c>
      <c r="F10" s="29">
        <v>1440000</v>
      </c>
      <c r="G10" s="29">
        <v>1440000</v>
      </c>
      <c r="H10" s="29">
        <v>0</v>
      </c>
      <c r="I10" s="29">
        <v>0</v>
      </c>
      <c r="J10" s="194">
        <v>0</v>
      </c>
      <c r="K10" s="195"/>
    </row>
    <row r="11" spans="1:11" ht="13.7" customHeight="1">
      <c r="A11" s="26" t="s">
        <v>22</v>
      </c>
      <c r="B11" s="29">
        <v>0</v>
      </c>
      <c r="C11" s="29">
        <v>0</v>
      </c>
      <c r="D11" s="29">
        <v>0</v>
      </c>
      <c r="E11" s="29">
        <v>0</v>
      </c>
      <c r="F11" s="29">
        <v>1360000</v>
      </c>
      <c r="G11" s="29">
        <v>1360000</v>
      </c>
      <c r="H11" s="29">
        <v>0</v>
      </c>
      <c r="I11" s="29">
        <v>0</v>
      </c>
      <c r="J11" s="194">
        <v>0</v>
      </c>
      <c r="K11" s="195"/>
    </row>
    <row r="12" spans="1:11" ht="13.7" customHeight="1">
      <c r="A12" s="26" t="s">
        <v>23</v>
      </c>
      <c r="B12" s="29">
        <v>0</v>
      </c>
      <c r="C12" s="29">
        <v>0</v>
      </c>
      <c r="D12" s="29">
        <v>0</v>
      </c>
      <c r="E12" s="29">
        <v>0</v>
      </c>
      <c r="F12" s="29">
        <v>1700000</v>
      </c>
      <c r="G12" s="29">
        <v>1700000</v>
      </c>
      <c r="H12" s="29">
        <v>0</v>
      </c>
      <c r="I12" s="29">
        <v>0</v>
      </c>
      <c r="J12" s="194">
        <v>0</v>
      </c>
      <c r="K12" s="195"/>
    </row>
    <row r="13" spans="1:11" ht="13.7" customHeight="1">
      <c r="A13" s="26" t="s">
        <v>24</v>
      </c>
      <c r="B13" s="29">
        <v>0</v>
      </c>
      <c r="C13" s="29">
        <v>0</v>
      </c>
      <c r="D13" s="29">
        <v>0</v>
      </c>
      <c r="E13" s="29">
        <v>0</v>
      </c>
      <c r="F13" s="29">
        <v>1700000</v>
      </c>
      <c r="G13" s="29">
        <v>1700000</v>
      </c>
      <c r="H13" s="29">
        <v>0</v>
      </c>
      <c r="I13" s="29">
        <v>0</v>
      </c>
      <c r="J13" s="194">
        <v>0</v>
      </c>
      <c r="K13" s="195"/>
    </row>
    <row r="14" spans="1:11" ht="13.7" customHeight="1">
      <c r="A14" s="26" t="s">
        <v>25</v>
      </c>
      <c r="B14" s="29">
        <v>0</v>
      </c>
      <c r="C14" s="29">
        <v>0</v>
      </c>
      <c r="D14" s="29">
        <v>0</v>
      </c>
      <c r="E14" s="29">
        <v>0</v>
      </c>
      <c r="F14" s="29">
        <v>1700000</v>
      </c>
      <c r="G14" s="29">
        <v>1700000</v>
      </c>
      <c r="H14" s="29">
        <v>0</v>
      </c>
      <c r="I14" s="29">
        <v>0</v>
      </c>
      <c r="J14" s="194">
        <v>0</v>
      </c>
      <c r="K14" s="195"/>
    </row>
    <row r="15" spans="1:11" ht="13.7" customHeight="1">
      <c r="A15" s="26" t="s">
        <v>26</v>
      </c>
      <c r="B15" s="29">
        <v>0</v>
      </c>
      <c r="C15" s="29">
        <v>0</v>
      </c>
      <c r="D15" s="29">
        <v>0</v>
      </c>
      <c r="E15" s="29">
        <v>0</v>
      </c>
      <c r="F15" s="29">
        <v>1700000</v>
      </c>
      <c r="G15" s="29">
        <v>1700000</v>
      </c>
      <c r="H15" s="29">
        <v>0</v>
      </c>
      <c r="I15" s="29">
        <v>0</v>
      </c>
      <c r="J15" s="194">
        <v>0</v>
      </c>
      <c r="K15" s="195"/>
    </row>
    <row r="16" spans="1:11" ht="13.7" customHeight="1">
      <c r="A16" s="26" t="s">
        <v>27</v>
      </c>
      <c r="B16" s="29">
        <v>0</v>
      </c>
      <c r="C16" s="29">
        <v>0</v>
      </c>
      <c r="D16" s="29">
        <v>0</v>
      </c>
      <c r="E16" s="29">
        <v>0</v>
      </c>
      <c r="F16" s="29">
        <v>1700000</v>
      </c>
      <c r="G16" s="29">
        <v>1700000</v>
      </c>
      <c r="H16" s="29">
        <v>0</v>
      </c>
      <c r="I16" s="29">
        <v>0</v>
      </c>
      <c r="J16" s="194">
        <v>0</v>
      </c>
      <c r="K16" s="195"/>
    </row>
    <row r="17" spans="1:11" ht="13.7" customHeight="1">
      <c r="A17" s="26" t="s">
        <v>28</v>
      </c>
      <c r="B17" s="29">
        <v>0</v>
      </c>
      <c r="C17" s="29">
        <v>0</v>
      </c>
      <c r="D17" s="29">
        <v>0</v>
      </c>
      <c r="E17" s="29">
        <v>0</v>
      </c>
      <c r="F17" s="29">
        <v>1796975</v>
      </c>
      <c r="G17" s="29">
        <v>1796975</v>
      </c>
      <c r="H17" s="29">
        <v>0</v>
      </c>
      <c r="I17" s="29">
        <v>0</v>
      </c>
      <c r="J17" s="194">
        <v>0</v>
      </c>
      <c r="K17" s="195"/>
    </row>
    <row r="18" spans="1:11" ht="13.7" customHeight="1">
      <c r="A18" s="26" t="s">
        <v>29</v>
      </c>
      <c r="B18" s="29">
        <v>0</v>
      </c>
      <c r="C18" s="29">
        <v>0</v>
      </c>
      <c r="D18" s="29">
        <v>0</v>
      </c>
      <c r="E18" s="29">
        <v>0</v>
      </c>
      <c r="F18" s="29">
        <v>1220000</v>
      </c>
      <c r="G18" s="29">
        <v>1220000</v>
      </c>
      <c r="H18" s="29">
        <v>0</v>
      </c>
      <c r="I18" s="29">
        <v>0</v>
      </c>
      <c r="J18" s="194">
        <v>0</v>
      </c>
      <c r="K18" s="195"/>
    </row>
    <row r="19" spans="1:11" ht="13.7" customHeight="1">
      <c r="A19" s="26" t="s">
        <v>30</v>
      </c>
      <c r="B19" s="29">
        <v>0</v>
      </c>
      <c r="C19" s="29">
        <v>0</v>
      </c>
      <c r="D19" s="29">
        <v>0</v>
      </c>
      <c r="E19" s="29">
        <v>0</v>
      </c>
      <c r="F19" s="29">
        <v>1400000</v>
      </c>
      <c r="G19" s="29">
        <v>1400000</v>
      </c>
      <c r="H19" s="29">
        <v>0</v>
      </c>
      <c r="I19" s="29">
        <v>0</v>
      </c>
      <c r="J19" s="194">
        <v>0</v>
      </c>
      <c r="K19" s="195"/>
    </row>
    <row r="20" spans="1:11" ht="13.7" customHeight="1">
      <c r="A20" s="26" t="s">
        <v>31</v>
      </c>
      <c r="B20" s="29">
        <v>0</v>
      </c>
      <c r="C20" s="29">
        <v>0</v>
      </c>
      <c r="D20" s="29">
        <v>0</v>
      </c>
      <c r="E20" s="29">
        <v>0</v>
      </c>
      <c r="F20" s="29">
        <v>1590000</v>
      </c>
      <c r="G20" s="29">
        <v>1590000</v>
      </c>
      <c r="H20" s="29">
        <v>0</v>
      </c>
      <c r="I20" s="29">
        <v>0</v>
      </c>
      <c r="J20" s="194">
        <v>0</v>
      </c>
      <c r="K20" s="195"/>
    </row>
    <row r="21" spans="1:11" ht="13.7" customHeight="1">
      <c r="A21" s="26" t="s">
        <v>32</v>
      </c>
      <c r="B21" s="29">
        <v>0</v>
      </c>
      <c r="C21" s="29">
        <v>0</v>
      </c>
      <c r="D21" s="29">
        <v>0</v>
      </c>
      <c r="E21" s="29">
        <v>0</v>
      </c>
      <c r="F21" s="29">
        <v>1700000</v>
      </c>
      <c r="G21" s="29">
        <v>1700000</v>
      </c>
      <c r="H21" s="29">
        <v>0</v>
      </c>
      <c r="I21" s="29">
        <v>0</v>
      </c>
      <c r="J21" s="194">
        <v>0</v>
      </c>
      <c r="K21" s="195"/>
    </row>
    <row r="22" spans="1:11" ht="13.7" customHeight="1">
      <c r="A22" s="26" t="s">
        <v>33</v>
      </c>
      <c r="B22" s="29">
        <v>0</v>
      </c>
      <c r="C22" s="29">
        <v>0</v>
      </c>
      <c r="D22" s="29">
        <v>0</v>
      </c>
      <c r="E22" s="29">
        <v>0</v>
      </c>
      <c r="F22" s="29">
        <v>1700000</v>
      </c>
      <c r="G22" s="29">
        <v>1500000</v>
      </c>
      <c r="H22" s="29">
        <v>0</v>
      </c>
      <c r="I22" s="29">
        <v>0</v>
      </c>
      <c r="J22" s="194">
        <v>0</v>
      </c>
      <c r="K22" s="195"/>
    </row>
    <row r="23" spans="1:11" ht="13.7" customHeight="1">
      <c r="A23" s="27" t="s">
        <v>34</v>
      </c>
      <c r="B23" s="30">
        <v>0</v>
      </c>
      <c r="C23" s="30">
        <v>0</v>
      </c>
      <c r="D23" s="30">
        <v>0</v>
      </c>
      <c r="E23" s="30">
        <v>0</v>
      </c>
      <c r="F23" s="30">
        <v>1700000</v>
      </c>
      <c r="G23" s="30">
        <v>1700000</v>
      </c>
      <c r="H23" s="30">
        <v>0</v>
      </c>
      <c r="I23" s="30">
        <v>0</v>
      </c>
      <c r="J23" s="196">
        <v>0</v>
      </c>
      <c r="K23" s="197"/>
    </row>
    <row r="24" spans="1:11" ht="13.7" customHeight="1">
      <c r="A24" s="114">
        <v>2037</v>
      </c>
      <c r="B24" s="115">
        <v>0</v>
      </c>
      <c r="C24" s="115">
        <v>0</v>
      </c>
      <c r="D24" s="115">
        <v>0</v>
      </c>
      <c r="E24" s="115">
        <v>0</v>
      </c>
      <c r="F24" s="115">
        <v>1700000</v>
      </c>
      <c r="G24" s="115">
        <v>1700000</v>
      </c>
      <c r="H24" s="115">
        <v>0</v>
      </c>
      <c r="I24" s="115">
        <v>0</v>
      </c>
      <c r="J24" s="200">
        <v>0</v>
      </c>
      <c r="K24" s="201"/>
    </row>
    <row r="25" spans="1:11" ht="13.7" customHeight="1" thickBot="1">
      <c r="A25" s="28">
        <v>2038</v>
      </c>
      <c r="B25" s="31">
        <v>0</v>
      </c>
      <c r="C25" s="31">
        <v>0</v>
      </c>
      <c r="D25" s="31">
        <v>0</v>
      </c>
      <c r="E25" s="31">
        <v>0</v>
      </c>
      <c r="F25" s="31">
        <v>2334144</v>
      </c>
      <c r="G25" s="31">
        <v>2334144</v>
      </c>
      <c r="H25" s="31">
        <v>0</v>
      </c>
      <c r="I25" s="31">
        <v>0</v>
      </c>
      <c r="J25" s="198">
        <v>0</v>
      </c>
      <c r="K25" s="199"/>
    </row>
  </sheetData>
  <mergeCells count="32">
    <mergeCell ref="J22:K22"/>
    <mergeCell ref="J23:K23"/>
    <mergeCell ref="J25:K25"/>
    <mergeCell ref="J16:K16"/>
    <mergeCell ref="J17:K17"/>
    <mergeCell ref="J18:K18"/>
    <mergeCell ref="J19:K19"/>
    <mergeCell ref="J20:K20"/>
    <mergeCell ref="J24:K24"/>
    <mergeCell ref="J12:K12"/>
    <mergeCell ref="J13:K13"/>
    <mergeCell ref="J14:K14"/>
    <mergeCell ref="J15:K15"/>
    <mergeCell ref="J21:K21"/>
    <mergeCell ref="J7:K7"/>
    <mergeCell ref="J8:K8"/>
    <mergeCell ref="J9:K9"/>
    <mergeCell ref="J10:K10"/>
    <mergeCell ref="J11:K11"/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 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6"/>
  <sheetViews>
    <sheetView topLeftCell="A5" zoomScale="130" zoomScaleNormal="130" workbookViewId="0">
      <selection activeCell="I26" sqref="I26"/>
    </sheetView>
  </sheetViews>
  <sheetFormatPr defaultRowHeight="10.5"/>
  <cols>
    <col min="1" max="1" width="11" customWidth="1"/>
    <col min="2" max="2" width="17.6640625" customWidth="1"/>
    <col min="3" max="3" width="17.33203125" customWidth="1"/>
    <col min="4" max="4" width="17.1640625" customWidth="1"/>
    <col min="5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208" t="s">
        <v>130</v>
      </c>
      <c r="B4" s="210" t="s">
        <v>64</v>
      </c>
      <c r="C4" s="210"/>
      <c r="D4" s="210"/>
      <c r="E4" s="210"/>
      <c r="F4" s="210"/>
      <c r="G4" s="138" t="s">
        <v>167</v>
      </c>
      <c r="H4" s="34" t="s">
        <v>2</v>
      </c>
      <c r="I4" s="202" t="s">
        <v>65</v>
      </c>
      <c r="J4" s="202"/>
      <c r="K4" s="203"/>
    </row>
    <row r="5" spans="1:11" ht="26.25" customHeight="1">
      <c r="A5" s="209"/>
      <c r="B5" s="204" t="s">
        <v>66</v>
      </c>
      <c r="C5" s="204"/>
      <c r="D5" s="204"/>
      <c r="E5" s="204"/>
      <c r="F5" s="133" t="s">
        <v>188</v>
      </c>
      <c r="G5" s="133"/>
      <c r="H5" s="133" t="s">
        <v>168</v>
      </c>
      <c r="I5" s="133" t="s">
        <v>169</v>
      </c>
      <c r="J5" s="206" t="s">
        <v>170</v>
      </c>
      <c r="K5" s="207"/>
    </row>
    <row r="6" spans="1:11" ht="24.75" customHeight="1">
      <c r="A6" s="209"/>
      <c r="B6" s="133" t="s">
        <v>163</v>
      </c>
      <c r="C6" s="205" t="s">
        <v>1</v>
      </c>
      <c r="D6" s="205"/>
      <c r="E6" s="205"/>
      <c r="F6" s="133"/>
      <c r="G6" s="133"/>
      <c r="H6" s="133"/>
      <c r="I6" s="133"/>
      <c r="J6" s="206"/>
      <c r="K6" s="207"/>
    </row>
    <row r="7" spans="1:11" ht="93.75" customHeight="1">
      <c r="A7" s="209"/>
      <c r="B7" s="133"/>
      <c r="C7" s="5" t="s">
        <v>164</v>
      </c>
      <c r="D7" s="5" t="s">
        <v>165</v>
      </c>
      <c r="E7" s="5" t="s">
        <v>166</v>
      </c>
      <c r="F7" s="133"/>
      <c r="G7" s="133"/>
      <c r="H7" s="133"/>
      <c r="I7" s="133"/>
      <c r="J7" s="206"/>
      <c r="K7" s="207"/>
    </row>
    <row r="8" spans="1:11" ht="13.7" customHeight="1">
      <c r="A8" s="39" t="s">
        <v>7</v>
      </c>
      <c r="B8" s="40" t="s">
        <v>67</v>
      </c>
      <c r="C8" s="40" t="s">
        <v>68</v>
      </c>
      <c r="D8" s="40" t="s">
        <v>69</v>
      </c>
      <c r="E8" s="40" t="s">
        <v>70</v>
      </c>
      <c r="F8" s="40" t="s">
        <v>71</v>
      </c>
      <c r="G8" s="40" t="s">
        <v>72</v>
      </c>
      <c r="H8" s="40" t="s">
        <v>73</v>
      </c>
      <c r="I8" s="40" t="s">
        <v>74</v>
      </c>
      <c r="J8" s="211" t="s">
        <v>75</v>
      </c>
      <c r="K8" s="212"/>
    </row>
    <row r="9" spans="1:11" ht="13.7" customHeight="1">
      <c r="A9" s="35" t="s">
        <v>19</v>
      </c>
      <c r="B9" s="32" t="s">
        <v>76</v>
      </c>
      <c r="C9" s="32" t="s">
        <v>76</v>
      </c>
      <c r="D9" s="33" t="s">
        <v>76</v>
      </c>
      <c r="E9" s="33" t="s">
        <v>76</v>
      </c>
      <c r="F9" s="41">
        <v>0</v>
      </c>
      <c r="G9" s="41">
        <v>20892857</v>
      </c>
      <c r="H9" s="41">
        <v>0</v>
      </c>
      <c r="I9" s="97">
        <f>'Strona 1'!D10-'Strona 2'!C12</f>
        <v>612791</v>
      </c>
      <c r="J9" s="213">
        <f>'Strona 1'!D10+'Strona 3'!I9-'Strona 2'!C12</f>
        <v>3632493</v>
      </c>
      <c r="K9" s="214"/>
    </row>
    <row r="10" spans="1:11" ht="13.7" customHeight="1">
      <c r="A10" s="35" t="s">
        <v>20</v>
      </c>
      <c r="B10" s="32" t="s">
        <v>76</v>
      </c>
      <c r="C10" s="32" t="s">
        <v>76</v>
      </c>
      <c r="D10" s="33" t="s">
        <v>76</v>
      </c>
      <c r="E10" s="33" t="s">
        <v>76</v>
      </c>
      <c r="F10" s="41">
        <v>0</v>
      </c>
      <c r="G10" s="100">
        <f>G9+'Strona 3'!D10-'Strona 4'!F9</f>
        <v>24955877</v>
      </c>
      <c r="H10" s="41">
        <v>0</v>
      </c>
      <c r="I10" s="97">
        <f>'Strona 1'!D11-'Strona 2'!C13</f>
        <v>2050000</v>
      </c>
      <c r="J10" s="213">
        <f>'Strona 1'!D11+'Strona 3'!I10-'Strona 2'!C13</f>
        <v>2050000</v>
      </c>
      <c r="K10" s="214"/>
    </row>
    <row r="11" spans="1:11" ht="13.7" customHeight="1">
      <c r="A11" s="35" t="s">
        <v>21</v>
      </c>
      <c r="B11" s="32" t="s">
        <v>76</v>
      </c>
      <c r="C11" s="32" t="s">
        <v>76</v>
      </c>
      <c r="D11" s="33" t="s">
        <v>76</v>
      </c>
      <c r="E11" s="33" t="s">
        <v>76</v>
      </c>
      <c r="F11" s="41">
        <v>0</v>
      </c>
      <c r="G11" s="100">
        <f>G10+'Strona 3'!D11-'Strona 4'!F10</f>
        <v>25415877</v>
      </c>
      <c r="H11" s="41">
        <v>0</v>
      </c>
      <c r="I11" s="97">
        <f>'Strona 1'!D12-'Strona 2'!C14</f>
        <v>1953570</v>
      </c>
      <c r="J11" s="213">
        <f>'Strona 1'!D12+'Strona 3'!I11-'Strona 2'!C14</f>
        <v>1953570</v>
      </c>
      <c r="K11" s="214"/>
    </row>
    <row r="12" spans="1:11" ht="13.7" customHeight="1">
      <c r="A12" s="35" t="s">
        <v>22</v>
      </c>
      <c r="B12" s="32" t="s">
        <v>76</v>
      </c>
      <c r="C12" s="32" t="s">
        <v>76</v>
      </c>
      <c r="D12" s="33" t="s">
        <v>76</v>
      </c>
      <c r="E12" s="33" t="s">
        <v>76</v>
      </c>
      <c r="F12" s="41">
        <v>0</v>
      </c>
      <c r="G12" s="100">
        <f>G11+'Strona 3'!D12-'Strona 4'!F11</f>
        <v>24055877</v>
      </c>
      <c r="H12" s="41">
        <v>0</v>
      </c>
      <c r="I12" s="97">
        <f>'Strona 1'!D13-'Strona 2'!C15</f>
        <v>2860000</v>
      </c>
      <c r="J12" s="213">
        <f>'Strona 1'!D13+'Strona 3'!I12-'Strona 2'!C15</f>
        <v>2860000</v>
      </c>
      <c r="K12" s="214"/>
    </row>
    <row r="13" spans="1:11" ht="13.7" customHeight="1">
      <c r="A13" s="35" t="s">
        <v>23</v>
      </c>
      <c r="B13" s="32" t="s">
        <v>76</v>
      </c>
      <c r="C13" s="32" t="s">
        <v>76</v>
      </c>
      <c r="D13" s="33" t="s">
        <v>76</v>
      </c>
      <c r="E13" s="33" t="s">
        <v>76</v>
      </c>
      <c r="F13" s="41">
        <v>0</v>
      </c>
      <c r="G13" s="100">
        <f>G12+'Strona 3'!D13-'Strona 4'!F12</f>
        <v>22355877</v>
      </c>
      <c r="H13" s="41">
        <v>0</v>
      </c>
      <c r="I13" s="97">
        <f>'Strona 1'!D14-'Strona 2'!C16</f>
        <v>3230000</v>
      </c>
      <c r="J13" s="213">
        <f>'Strona 1'!D14+'Strona 3'!I13-'Strona 2'!C16</f>
        <v>3230000</v>
      </c>
      <c r="K13" s="214"/>
    </row>
    <row r="14" spans="1:11" ht="13.7" customHeight="1">
      <c r="A14" s="35" t="s">
        <v>24</v>
      </c>
      <c r="B14" s="32" t="s">
        <v>76</v>
      </c>
      <c r="C14" s="32" t="s">
        <v>76</v>
      </c>
      <c r="D14" s="33" t="s">
        <v>76</v>
      </c>
      <c r="E14" s="33" t="s">
        <v>76</v>
      </c>
      <c r="F14" s="41">
        <v>0</v>
      </c>
      <c r="G14" s="100">
        <f>G13+'Strona 3'!D14-'Strona 4'!F13</f>
        <v>20655877</v>
      </c>
      <c r="H14" s="41">
        <v>0</v>
      </c>
      <c r="I14" s="97">
        <f>'Strona 1'!D15-'Strona 2'!C17</f>
        <v>3200000</v>
      </c>
      <c r="J14" s="213">
        <f>'Strona 1'!D15+'Strona 3'!I14-'Strona 2'!C17</f>
        <v>3200000</v>
      </c>
      <c r="K14" s="214"/>
    </row>
    <row r="15" spans="1:11" ht="13.7" customHeight="1">
      <c r="A15" s="35" t="s">
        <v>25</v>
      </c>
      <c r="B15" s="32" t="s">
        <v>76</v>
      </c>
      <c r="C15" s="32" t="s">
        <v>76</v>
      </c>
      <c r="D15" s="33" t="s">
        <v>76</v>
      </c>
      <c r="E15" s="33" t="s">
        <v>76</v>
      </c>
      <c r="F15" s="41">
        <v>0</v>
      </c>
      <c r="G15" s="100">
        <f>G14+'Strona 3'!D15-'Strona 4'!F14</f>
        <v>18955877</v>
      </c>
      <c r="H15" s="41">
        <v>0</v>
      </c>
      <c r="I15" s="97">
        <f>'Strona 1'!D16-'Strona 2'!C18</f>
        <v>3278000</v>
      </c>
      <c r="J15" s="213">
        <f>'Strona 1'!D16+'Strona 3'!I15-'Strona 2'!C18</f>
        <v>3278000</v>
      </c>
      <c r="K15" s="214"/>
    </row>
    <row r="16" spans="1:11" ht="13.7" customHeight="1">
      <c r="A16" s="35" t="s">
        <v>26</v>
      </c>
      <c r="B16" s="32" t="s">
        <v>76</v>
      </c>
      <c r="C16" s="32" t="s">
        <v>76</v>
      </c>
      <c r="D16" s="33" t="s">
        <v>76</v>
      </c>
      <c r="E16" s="33" t="s">
        <v>76</v>
      </c>
      <c r="F16" s="41">
        <v>0</v>
      </c>
      <c r="G16" s="100">
        <f>G15+'Strona 3'!D16-'Strona 4'!F15</f>
        <v>17255877</v>
      </c>
      <c r="H16" s="41">
        <v>0</v>
      </c>
      <c r="I16" s="97">
        <f>'Strona 1'!D17-'Strona 2'!C19</f>
        <v>3720000</v>
      </c>
      <c r="J16" s="213">
        <f>'Strona 1'!D17+'Strona 3'!I16-'Strona 2'!C19</f>
        <v>3720000</v>
      </c>
      <c r="K16" s="214"/>
    </row>
    <row r="17" spans="1:11" ht="13.7" customHeight="1">
      <c r="A17" s="35" t="s">
        <v>27</v>
      </c>
      <c r="B17" s="32" t="s">
        <v>76</v>
      </c>
      <c r="C17" s="32" t="s">
        <v>76</v>
      </c>
      <c r="D17" s="33" t="s">
        <v>76</v>
      </c>
      <c r="E17" s="33" t="s">
        <v>76</v>
      </c>
      <c r="F17" s="41">
        <v>0</v>
      </c>
      <c r="G17" s="100">
        <f>G16+'Strona 3'!D17-'Strona 4'!F16</f>
        <v>15555877</v>
      </c>
      <c r="H17" s="41">
        <v>0</v>
      </c>
      <c r="I17" s="97">
        <f>'Strona 1'!D18-'Strona 2'!C20</f>
        <v>3700000</v>
      </c>
      <c r="J17" s="213">
        <f>'Strona 1'!D18+'Strona 3'!I17-'Strona 2'!C20</f>
        <v>3700000</v>
      </c>
      <c r="K17" s="214"/>
    </row>
    <row r="18" spans="1:11" ht="13.7" customHeight="1">
      <c r="A18" s="35" t="s">
        <v>28</v>
      </c>
      <c r="B18" s="32" t="s">
        <v>76</v>
      </c>
      <c r="C18" s="32" t="s">
        <v>76</v>
      </c>
      <c r="D18" s="33" t="s">
        <v>76</v>
      </c>
      <c r="E18" s="33" t="s">
        <v>76</v>
      </c>
      <c r="F18" s="41">
        <v>0</v>
      </c>
      <c r="G18" s="100">
        <f>G17+'Strona 3'!D18-'Strona 4'!F17</f>
        <v>13758902</v>
      </c>
      <c r="H18" s="41">
        <v>0</v>
      </c>
      <c r="I18" s="97">
        <f>'Strona 1'!D19-'Strona 2'!C21</f>
        <v>3820000</v>
      </c>
      <c r="J18" s="213">
        <f>'Strona 1'!D19+'Strona 3'!I18-'Strona 2'!C21</f>
        <v>3820000</v>
      </c>
      <c r="K18" s="214"/>
    </row>
    <row r="19" spans="1:11" ht="13.7" customHeight="1">
      <c r="A19" s="35" t="s">
        <v>29</v>
      </c>
      <c r="B19" s="32" t="s">
        <v>76</v>
      </c>
      <c r="C19" s="32" t="s">
        <v>76</v>
      </c>
      <c r="D19" s="33" t="s">
        <v>76</v>
      </c>
      <c r="E19" s="33" t="s">
        <v>76</v>
      </c>
      <c r="F19" s="41">
        <v>0</v>
      </c>
      <c r="G19" s="100">
        <f>G18+'Strona 3'!D19-'Strona 4'!F18</f>
        <v>12538902</v>
      </c>
      <c r="H19" s="41">
        <v>0</v>
      </c>
      <c r="I19" s="97">
        <f>'Strona 1'!D20-'Strona 2'!C22</f>
        <v>3250000</v>
      </c>
      <c r="J19" s="213">
        <f>'Strona 1'!D20+'Strona 3'!I19-'Strona 2'!C22</f>
        <v>3250000</v>
      </c>
      <c r="K19" s="214"/>
    </row>
    <row r="20" spans="1:11" ht="13.7" customHeight="1">
      <c r="A20" s="35" t="s">
        <v>30</v>
      </c>
      <c r="B20" s="32" t="s">
        <v>76</v>
      </c>
      <c r="C20" s="32" t="s">
        <v>76</v>
      </c>
      <c r="D20" s="33" t="s">
        <v>76</v>
      </c>
      <c r="E20" s="33" t="s">
        <v>76</v>
      </c>
      <c r="F20" s="41">
        <v>0</v>
      </c>
      <c r="G20" s="100">
        <f>G19+'Strona 3'!D20-'Strona 4'!F19</f>
        <v>11138902</v>
      </c>
      <c r="H20" s="41">
        <v>0</v>
      </c>
      <c r="I20" s="97">
        <f>'Strona 1'!D21-'Strona 2'!C23</f>
        <v>2830000</v>
      </c>
      <c r="J20" s="213">
        <f>'Strona 1'!D21+'Strona 3'!I20-'Strona 2'!C23</f>
        <v>2830000</v>
      </c>
      <c r="K20" s="214"/>
    </row>
    <row r="21" spans="1:11" ht="13.7" customHeight="1">
      <c r="A21" s="35" t="s">
        <v>31</v>
      </c>
      <c r="B21" s="32" t="s">
        <v>76</v>
      </c>
      <c r="C21" s="32" t="s">
        <v>76</v>
      </c>
      <c r="D21" s="33" t="s">
        <v>76</v>
      </c>
      <c r="E21" s="33" t="s">
        <v>76</v>
      </c>
      <c r="F21" s="41">
        <v>0</v>
      </c>
      <c r="G21" s="100">
        <f>G20+'Strona 3'!D21-'Strona 4'!F20</f>
        <v>9548902</v>
      </c>
      <c r="H21" s="41">
        <v>0</v>
      </c>
      <c r="I21" s="97">
        <f>'Strona 1'!D22-'Strona 2'!C24</f>
        <v>3600000</v>
      </c>
      <c r="J21" s="213">
        <f>'Strona 1'!D22+'Strona 3'!I21-'Strona 2'!C24</f>
        <v>3600000</v>
      </c>
      <c r="K21" s="214"/>
    </row>
    <row r="22" spans="1:11" ht="13.7" customHeight="1">
      <c r="A22" s="35" t="s">
        <v>32</v>
      </c>
      <c r="B22" s="32" t="s">
        <v>76</v>
      </c>
      <c r="C22" s="32" t="s">
        <v>76</v>
      </c>
      <c r="D22" s="33" t="s">
        <v>76</v>
      </c>
      <c r="E22" s="33" t="s">
        <v>76</v>
      </c>
      <c r="F22" s="41">
        <v>0</v>
      </c>
      <c r="G22" s="100">
        <f>G21+'Strona 3'!D22-'Strona 4'!F21</f>
        <v>7848902</v>
      </c>
      <c r="H22" s="41">
        <v>0</v>
      </c>
      <c r="I22" s="97">
        <f>'Strona 1'!D23-'Strona 2'!C25</f>
        <v>3700000</v>
      </c>
      <c r="J22" s="213">
        <f>'Strona 1'!D23+'Strona 3'!I22-'Strona 2'!C25</f>
        <v>3700000</v>
      </c>
      <c r="K22" s="214"/>
    </row>
    <row r="23" spans="1:11" ht="13.7" customHeight="1">
      <c r="A23" s="35" t="s">
        <v>33</v>
      </c>
      <c r="B23" s="32" t="s">
        <v>76</v>
      </c>
      <c r="C23" s="32" t="s">
        <v>76</v>
      </c>
      <c r="D23" s="33" t="s">
        <v>76</v>
      </c>
      <c r="E23" s="33" t="s">
        <v>76</v>
      </c>
      <c r="F23" s="41">
        <v>0</v>
      </c>
      <c r="G23" s="100">
        <f>G22+'Strona 3'!D23-'Strona 4'!F22</f>
        <v>6148902</v>
      </c>
      <c r="H23" s="41">
        <v>0</v>
      </c>
      <c r="I23" s="97">
        <f>'Strona 1'!D24-'Strona 2'!C26</f>
        <v>3700000</v>
      </c>
      <c r="J23" s="213">
        <f>'Strona 1'!D24+'Strona 3'!I23-'Strona 2'!C26</f>
        <v>3700000</v>
      </c>
      <c r="K23" s="214"/>
    </row>
    <row r="24" spans="1:11" ht="13.7" customHeight="1">
      <c r="A24" s="35" t="s">
        <v>34</v>
      </c>
      <c r="B24" s="32" t="s">
        <v>76</v>
      </c>
      <c r="C24" s="32" t="s">
        <v>76</v>
      </c>
      <c r="D24" s="33" t="s">
        <v>76</v>
      </c>
      <c r="E24" s="33" t="s">
        <v>76</v>
      </c>
      <c r="F24" s="41">
        <v>0</v>
      </c>
      <c r="G24" s="100">
        <f>G23+'Strona 3'!D24-'Strona 4'!F23</f>
        <v>4448902</v>
      </c>
      <c r="H24" s="41">
        <v>0</v>
      </c>
      <c r="I24" s="97">
        <f>'Strona 1'!D25-'Strona 2'!C27</f>
        <v>3300000</v>
      </c>
      <c r="J24" s="213">
        <f>'Strona 1'!D25+'Strona 3'!I24-'Strona 2'!C27</f>
        <v>3300000</v>
      </c>
      <c r="K24" s="214"/>
    </row>
    <row r="25" spans="1:11" ht="13.7" customHeight="1">
      <c r="A25" s="104">
        <v>2037</v>
      </c>
      <c r="B25" s="32" t="s">
        <v>76</v>
      </c>
      <c r="C25" s="32" t="s">
        <v>76</v>
      </c>
      <c r="D25" s="33" t="s">
        <v>76</v>
      </c>
      <c r="E25" s="33" t="s">
        <v>76</v>
      </c>
      <c r="F25" s="105">
        <v>0</v>
      </c>
      <c r="G25" s="105">
        <v>2334144</v>
      </c>
      <c r="H25" s="105">
        <v>0</v>
      </c>
      <c r="I25" s="105">
        <f>'Strona 1'!D26-'Strona 2'!C28</f>
        <v>3300000</v>
      </c>
      <c r="J25" s="213">
        <f>'Strona 1'!D26+'Strona 3'!I25-'Strona 2'!C28</f>
        <v>3300000</v>
      </c>
      <c r="K25" s="214"/>
    </row>
    <row r="26" spans="1:11" ht="13.7" customHeight="1" thickBot="1">
      <c r="A26" s="36">
        <v>2038</v>
      </c>
      <c r="B26" s="37" t="s">
        <v>76</v>
      </c>
      <c r="C26" s="37" t="s">
        <v>76</v>
      </c>
      <c r="D26" s="38" t="s">
        <v>76</v>
      </c>
      <c r="E26" s="38" t="s">
        <v>76</v>
      </c>
      <c r="F26" s="42">
        <v>0</v>
      </c>
      <c r="G26" s="106">
        <f>G25+'Strona 3'!D26-'Strona 4'!F25</f>
        <v>0</v>
      </c>
      <c r="H26" s="42">
        <v>0</v>
      </c>
      <c r="I26" s="42">
        <f>'Strona 1'!D27-'Strona 2'!C29</f>
        <v>4300000</v>
      </c>
      <c r="J26" s="215">
        <f>'Strona 1'!D27+'Strona 3'!I26-'Strona 2'!C29</f>
        <v>4300000</v>
      </c>
      <c r="K26" s="216"/>
    </row>
  </sheetData>
  <mergeCells count="30">
    <mergeCell ref="J23:K23"/>
    <mergeCell ref="J24:K24"/>
    <mergeCell ref="J26:K26"/>
    <mergeCell ref="J17:K17"/>
    <mergeCell ref="J18:K18"/>
    <mergeCell ref="J19:K19"/>
    <mergeCell ref="J20:K20"/>
    <mergeCell ref="J21:K21"/>
    <mergeCell ref="J25:K25"/>
    <mergeCell ref="J13:K13"/>
    <mergeCell ref="J14:K14"/>
    <mergeCell ref="J15:K15"/>
    <mergeCell ref="J16:K16"/>
    <mergeCell ref="J22:K22"/>
    <mergeCell ref="J8:K8"/>
    <mergeCell ref="J9:K9"/>
    <mergeCell ref="J10:K10"/>
    <mergeCell ref="J11:K11"/>
    <mergeCell ref="J12:K12"/>
    <mergeCell ref="A4:A7"/>
    <mergeCell ref="B6:B7"/>
    <mergeCell ref="F5:F7"/>
    <mergeCell ref="G4:G7"/>
    <mergeCell ref="H5:H7"/>
    <mergeCell ref="B4:F4"/>
    <mergeCell ref="I4:K4"/>
    <mergeCell ref="B5:E5"/>
    <mergeCell ref="C6:E6"/>
    <mergeCell ref="J5:K7"/>
    <mergeCell ref="I5:I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 
 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F23" sqref="F23"/>
    </sheetView>
  </sheetViews>
  <sheetFormatPr defaultRowHeight="10.5"/>
  <cols>
    <col min="1" max="1" width="13.5" customWidth="1"/>
    <col min="2" max="2" width="26.664062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219" t="s">
        <v>130</v>
      </c>
      <c r="B2" s="217" t="s">
        <v>77</v>
      </c>
      <c r="C2" s="217"/>
      <c r="D2" s="217"/>
      <c r="E2" s="217"/>
      <c r="F2" s="217"/>
      <c r="G2" s="217"/>
      <c r="H2" s="218"/>
    </row>
    <row r="3" spans="1:8" ht="201" customHeight="1">
      <c r="A3" s="220"/>
      <c r="B3" s="61" t="s">
        <v>171</v>
      </c>
      <c r="C3" s="221" t="s">
        <v>172</v>
      </c>
      <c r="D3" s="221"/>
      <c r="E3" s="61" t="s">
        <v>173</v>
      </c>
      <c r="F3" s="61" t="s">
        <v>174</v>
      </c>
      <c r="G3" s="61" t="s">
        <v>175</v>
      </c>
      <c r="H3" s="62" t="s">
        <v>176</v>
      </c>
    </row>
    <row r="4" spans="1:8" ht="13.7" customHeight="1">
      <c r="A4" s="58" t="s">
        <v>7</v>
      </c>
      <c r="B4" s="57" t="s">
        <v>78</v>
      </c>
      <c r="C4" s="222" t="s">
        <v>79</v>
      </c>
      <c r="D4" s="222"/>
      <c r="E4" s="51" t="s">
        <v>80</v>
      </c>
      <c r="F4" s="51" t="s">
        <v>81</v>
      </c>
      <c r="G4" s="51" t="s">
        <v>82</v>
      </c>
      <c r="H4" s="52" t="s">
        <v>83</v>
      </c>
    </row>
    <row r="5" spans="1:8" ht="13.7" customHeight="1">
      <c r="A5" s="59" t="s">
        <v>19</v>
      </c>
      <c r="B5" s="89">
        <v>6.5100000000000005E-2</v>
      </c>
      <c r="C5" s="87">
        <v>4.3400000000000001E-2</v>
      </c>
      <c r="D5" s="87">
        <v>0.1207</v>
      </c>
      <c r="E5" s="87">
        <v>0.1409</v>
      </c>
      <c r="F5" s="87">
        <v>0.14099999999999999</v>
      </c>
      <c r="G5" s="53" t="s">
        <v>84</v>
      </c>
      <c r="H5" s="54" t="s">
        <v>84</v>
      </c>
    </row>
    <row r="6" spans="1:8" ht="13.7" customHeight="1">
      <c r="A6" s="59" t="s">
        <v>20</v>
      </c>
      <c r="B6" s="89">
        <v>7.8799999999999995E-2</v>
      </c>
      <c r="C6" s="87">
        <v>0.1062</v>
      </c>
      <c r="D6" s="87">
        <v>0.14480000000000001</v>
      </c>
      <c r="E6" s="87">
        <v>0.12280000000000001</v>
      </c>
      <c r="F6" s="87">
        <v>0.1229</v>
      </c>
      <c r="G6" s="53" t="s">
        <v>84</v>
      </c>
      <c r="H6" s="54" t="s">
        <v>84</v>
      </c>
    </row>
    <row r="7" spans="1:8" ht="13.7" customHeight="1">
      <c r="A7" s="59" t="s">
        <v>21</v>
      </c>
      <c r="B7" s="89">
        <v>8.1900000000000001E-2</v>
      </c>
      <c r="C7" s="87">
        <v>0.1017</v>
      </c>
      <c r="D7" s="87">
        <v>0.1401</v>
      </c>
      <c r="E7" s="87">
        <v>0.1174</v>
      </c>
      <c r="F7" s="87">
        <v>0.11749999999999999</v>
      </c>
      <c r="G7" s="53" t="s">
        <v>84</v>
      </c>
      <c r="H7" s="54" t="s">
        <v>84</v>
      </c>
    </row>
    <row r="8" spans="1:8" ht="13.7" customHeight="1">
      <c r="A8" s="59" t="s">
        <v>22</v>
      </c>
      <c r="B8" s="89">
        <v>7.51E-2</v>
      </c>
      <c r="C8" s="87">
        <v>0.13120000000000001</v>
      </c>
      <c r="D8" s="87">
        <v>0.14990000000000001</v>
      </c>
      <c r="E8" s="87">
        <v>0.13519999999999999</v>
      </c>
      <c r="F8" s="87">
        <v>0.13519999999999999</v>
      </c>
      <c r="G8" s="53" t="s">
        <v>84</v>
      </c>
      <c r="H8" s="54" t="s">
        <v>84</v>
      </c>
    </row>
    <row r="9" spans="1:8" ht="13.7" customHeight="1">
      <c r="A9" s="59" t="s">
        <v>23</v>
      </c>
      <c r="B9" s="89">
        <v>8.48E-2</v>
      </c>
      <c r="C9" s="87">
        <v>0.14119999999999999</v>
      </c>
      <c r="D9" s="53" t="s">
        <v>76</v>
      </c>
      <c r="E9" s="87">
        <v>0.1449</v>
      </c>
      <c r="F9" s="87">
        <v>0.1449</v>
      </c>
      <c r="G9" s="53" t="s">
        <v>84</v>
      </c>
      <c r="H9" s="54" t="s">
        <v>84</v>
      </c>
    </row>
    <row r="10" spans="1:8" ht="13.7" customHeight="1">
      <c r="A10" s="59" t="s">
        <v>24</v>
      </c>
      <c r="B10" s="89">
        <v>8.3400000000000002E-2</v>
      </c>
      <c r="C10" s="87">
        <v>0.1381</v>
      </c>
      <c r="D10" s="53" t="s">
        <v>76</v>
      </c>
      <c r="E10" s="87">
        <v>9.8400000000000001E-2</v>
      </c>
      <c r="F10" s="87">
        <v>9.8400000000000001E-2</v>
      </c>
      <c r="G10" s="53" t="s">
        <v>84</v>
      </c>
      <c r="H10" s="54" t="s">
        <v>84</v>
      </c>
    </row>
    <row r="11" spans="1:8" ht="13.7" customHeight="1">
      <c r="A11" s="59" t="s">
        <v>25</v>
      </c>
      <c r="B11" s="89">
        <v>5.3800000000000001E-2</v>
      </c>
      <c r="C11" s="87">
        <v>9.1200000000000003E-2</v>
      </c>
      <c r="D11" s="53" t="s">
        <v>76</v>
      </c>
      <c r="E11" s="87">
        <v>9.9900000000000003E-2</v>
      </c>
      <c r="F11" s="87">
        <v>0.1</v>
      </c>
      <c r="G11" s="53" t="s">
        <v>84</v>
      </c>
      <c r="H11" s="54" t="s">
        <v>84</v>
      </c>
    </row>
    <row r="12" spans="1:8" ht="13.7" customHeight="1">
      <c r="A12" s="59" t="s">
        <v>26</v>
      </c>
      <c r="B12" s="89">
        <v>7.9399999999999998E-2</v>
      </c>
      <c r="C12" s="87">
        <v>0.1512</v>
      </c>
      <c r="D12" s="53" t="s">
        <v>76</v>
      </c>
      <c r="E12" s="87">
        <v>0.1071</v>
      </c>
      <c r="F12" s="87">
        <v>0.1071</v>
      </c>
      <c r="G12" s="53" t="s">
        <v>84</v>
      </c>
      <c r="H12" s="54" t="s">
        <v>84</v>
      </c>
    </row>
    <row r="13" spans="1:8" ht="13.7" customHeight="1">
      <c r="A13" s="59" t="s">
        <v>27</v>
      </c>
      <c r="B13" s="89">
        <v>7.7600000000000002E-2</v>
      </c>
      <c r="C13" s="87">
        <v>0.14810000000000001</v>
      </c>
      <c r="D13" s="53" t="s">
        <v>76</v>
      </c>
      <c r="E13" s="87">
        <v>0.123</v>
      </c>
      <c r="F13" s="87">
        <v>0.123</v>
      </c>
      <c r="G13" s="53" t="s">
        <v>84</v>
      </c>
      <c r="H13" s="54" t="s">
        <v>84</v>
      </c>
    </row>
    <row r="14" spans="1:8" ht="13.7" customHeight="1">
      <c r="A14" s="59" t="s">
        <v>28</v>
      </c>
      <c r="B14" s="89">
        <v>7.8700000000000006E-2</v>
      </c>
      <c r="C14" s="87">
        <v>0.14960000000000001</v>
      </c>
      <c r="D14" s="53" t="s">
        <v>76</v>
      </c>
      <c r="E14" s="87">
        <v>0.129</v>
      </c>
      <c r="F14" s="87">
        <v>0.129</v>
      </c>
      <c r="G14" s="53" t="s">
        <v>84</v>
      </c>
      <c r="H14" s="54" t="s">
        <v>84</v>
      </c>
    </row>
    <row r="15" spans="1:8" ht="13.7" customHeight="1">
      <c r="A15" s="59" t="s">
        <v>29</v>
      </c>
      <c r="B15" s="89">
        <v>5.6500000000000002E-2</v>
      </c>
      <c r="C15" s="87">
        <v>0.12740000000000001</v>
      </c>
      <c r="D15" s="53" t="s">
        <v>76</v>
      </c>
      <c r="E15" s="87">
        <v>0.1358</v>
      </c>
      <c r="F15" s="87">
        <v>0.1358</v>
      </c>
      <c r="G15" s="53" t="s">
        <v>84</v>
      </c>
      <c r="H15" s="54" t="s">
        <v>84</v>
      </c>
    </row>
    <row r="16" spans="1:8" ht="13.7" customHeight="1">
      <c r="A16" s="59" t="s">
        <v>30</v>
      </c>
      <c r="B16" s="89">
        <v>6.0900000000000003E-2</v>
      </c>
      <c r="C16" s="87">
        <v>0.11070000000000001</v>
      </c>
      <c r="D16" s="53" t="s">
        <v>76</v>
      </c>
      <c r="E16" s="87">
        <v>0.1353</v>
      </c>
      <c r="F16" s="87">
        <v>0.1353</v>
      </c>
      <c r="G16" s="53" t="s">
        <v>84</v>
      </c>
      <c r="H16" s="54" t="s">
        <v>84</v>
      </c>
    </row>
    <row r="17" spans="1:8" ht="13.7" customHeight="1">
      <c r="A17" s="59" t="s">
        <v>31</v>
      </c>
      <c r="B17" s="89">
        <v>6.4600000000000005E-2</v>
      </c>
      <c r="C17" s="87">
        <v>0.1333</v>
      </c>
      <c r="D17" s="53" t="s">
        <v>76</v>
      </c>
      <c r="E17" s="87">
        <v>0.13089999999999999</v>
      </c>
      <c r="F17" s="87">
        <v>0.13089999999999999</v>
      </c>
      <c r="G17" s="53" t="s">
        <v>84</v>
      </c>
      <c r="H17" s="54" t="s">
        <v>84</v>
      </c>
    </row>
    <row r="18" spans="1:8" ht="13.7" customHeight="1">
      <c r="A18" s="59" t="s">
        <v>32</v>
      </c>
      <c r="B18" s="89">
        <v>6.7299999999999999E-2</v>
      </c>
      <c r="C18" s="87">
        <v>0.13539999999999999</v>
      </c>
      <c r="D18" s="53" t="s">
        <v>76</v>
      </c>
      <c r="E18" s="87">
        <v>0.13020000000000001</v>
      </c>
      <c r="F18" s="87">
        <v>0.13020000000000001</v>
      </c>
      <c r="G18" s="53" t="s">
        <v>84</v>
      </c>
      <c r="H18" s="54" t="s">
        <v>84</v>
      </c>
    </row>
    <row r="19" spans="1:8" ht="13.7" customHeight="1">
      <c r="A19" s="59" t="s">
        <v>33</v>
      </c>
      <c r="B19" s="89">
        <v>6.6299999999999998E-2</v>
      </c>
      <c r="C19" s="87">
        <v>0.13439999999999999</v>
      </c>
      <c r="D19" s="53" t="s">
        <v>76</v>
      </c>
      <c r="E19" s="87">
        <v>0.13650000000000001</v>
      </c>
      <c r="F19" s="87">
        <v>0.13650000000000001</v>
      </c>
      <c r="G19" s="53" t="s">
        <v>84</v>
      </c>
      <c r="H19" s="54" t="s">
        <v>84</v>
      </c>
    </row>
    <row r="20" spans="1:8" ht="13.7" customHeight="1">
      <c r="A20" s="59" t="s">
        <v>34</v>
      </c>
      <c r="B20" s="89">
        <v>5.5500000000000001E-2</v>
      </c>
      <c r="C20" s="87">
        <v>0.1207</v>
      </c>
      <c r="D20" s="53" t="s">
        <v>76</v>
      </c>
      <c r="E20" s="87">
        <v>0.1341</v>
      </c>
      <c r="F20" s="87">
        <v>0.1341</v>
      </c>
      <c r="G20" s="53" t="s">
        <v>84</v>
      </c>
      <c r="H20" s="54" t="s">
        <v>84</v>
      </c>
    </row>
    <row r="21" spans="1:8" ht="13.7" customHeight="1">
      <c r="A21" s="116">
        <v>2037</v>
      </c>
      <c r="B21" s="117">
        <v>7.8100000000000003E-2</v>
      </c>
      <c r="C21" s="118">
        <v>0.11899999999999999</v>
      </c>
      <c r="D21" s="119" t="s">
        <v>76</v>
      </c>
      <c r="E21" s="118">
        <v>0.13020000000000001</v>
      </c>
      <c r="F21" s="118">
        <v>0.13020000000000001</v>
      </c>
      <c r="G21" s="53" t="s">
        <v>84</v>
      </c>
      <c r="H21" s="54" t="s">
        <v>84</v>
      </c>
    </row>
    <row r="22" spans="1:8" ht="13.7" customHeight="1" thickBot="1">
      <c r="A22" s="60">
        <v>2038</v>
      </c>
      <c r="B22" s="99">
        <v>8.3900000000000002E-2</v>
      </c>
      <c r="C22" s="88">
        <v>0.1517</v>
      </c>
      <c r="D22" s="55" t="s">
        <v>76</v>
      </c>
      <c r="E22" s="88">
        <v>0.1258</v>
      </c>
      <c r="F22" s="88">
        <v>0.1258</v>
      </c>
      <c r="G22" s="55" t="s">
        <v>84</v>
      </c>
      <c r="H22" s="56" t="s">
        <v>84</v>
      </c>
    </row>
    <row r="23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6&amp;RPrzewodniczący Rady Gminy 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3"/>
  <sheetViews>
    <sheetView tabSelected="1" view="pageBreakPreview" zoomScale="60" zoomScaleNormal="100" workbookViewId="0">
      <selection activeCell="F8" sqref="F8"/>
    </sheetView>
  </sheetViews>
  <sheetFormatPr defaultRowHeight="10.5"/>
  <cols>
    <col min="1" max="1" width="9.6640625" customWidth="1"/>
    <col min="2" max="2" width="16.6640625" customWidth="1"/>
    <col min="3" max="3" width="20.6640625" customWidth="1"/>
    <col min="4" max="4" width="17.33203125" customWidth="1"/>
    <col min="5" max="5" width="20.5" customWidth="1"/>
    <col min="6" max="6" width="17.6640625" customWidth="1"/>
    <col min="7" max="7" width="17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223" t="s">
        <v>130</v>
      </c>
      <c r="B1" s="227" t="s">
        <v>85</v>
      </c>
      <c r="C1" s="227"/>
      <c r="D1" s="227"/>
      <c r="E1" s="227"/>
      <c r="F1" s="227"/>
      <c r="G1" s="227"/>
      <c r="H1" s="227"/>
      <c r="I1" s="227"/>
      <c r="J1" s="227"/>
      <c r="K1" s="228"/>
    </row>
    <row r="2" spans="1:11" ht="18" customHeight="1">
      <c r="A2" s="224"/>
      <c r="B2" s="225" t="s">
        <v>86</v>
      </c>
      <c r="C2" s="225" t="s">
        <v>2</v>
      </c>
      <c r="D2" s="225"/>
      <c r="E2" s="225" t="s">
        <v>87</v>
      </c>
      <c r="F2" s="225" t="s">
        <v>2</v>
      </c>
      <c r="G2" s="225"/>
      <c r="H2" s="225" t="s">
        <v>88</v>
      </c>
      <c r="I2" s="225" t="s">
        <v>2</v>
      </c>
      <c r="J2" s="225"/>
      <c r="K2" s="229"/>
    </row>
    <row r="3" spans="1:11" ht="18.75" customHeight="1">
      <c r="A3" s="224"/>
      <c r="B3" s="225"/>
      <c r="C3" s="226" t="s">
        <v>177</v>
      </c>
      <c r="D3" s="63" t="s">
        <v>2</v>
      </c>
      <c r="E3" s="225"/>
      <c r="F3" s="225" t="s">
        <v>89</v>
      </c>
      <c r="G3" s="63" t="s">
        <v>2</v>
      </c>
      <c r="H3" s="225"/>
      <c r="I3" s="226" t="s">
        <v>88</v>
      </c>
      <c r="J3" s="225" t="s">
        <v>2</v>
      </c>
      <c r="K3" s="229"/>
    </row>
    <row r="4" spans="1:11" ht="154.5" customHeight="1">
      <c r="A4" s="224"/>
      <c r="B4" s="225"/>
      <c r="C4" s="226"/>
      <c r="D4" s="63" t="s">
        <v>90</v>
      </c>
      <c r="E4" s="225"/>
      <c r="F4" s="225"/>
      <c r="G4" s="63" t="s">
        <v>90</v>
      </c>
      <c r="H4" s="225"/>
      <c r="I4" s="226"/>
      <c r="J4" s="225" t="s">
        <v>91</v>
      </c>
      <c r="K4" s="229"/>
    </row>
    <row r="5" spans="1:11" ht="13.7" customHeight="1">
      <c r="A5" s="64" t="s">
        <v>7</v>
      </c>
      <c r="B5" s="65" t="s">
        <v>92</v>
      </c>
      <c r="C5" s="65" t="s">
        <v>93</v>
      </c>
      <c r="D5" s="65" t="s">
        <v>94</v>
      </c>
      <c r="E5" s="65" t="s">
        <v>95</v>
      </c>
      <c r="F5" s="65" t="s">
        <v>96</v>
      </c>
      <c r="G5" s="65" t="s">
        <v>97</v>
      </c>
      <c r="H5" s="65" t="s">
        <v>98</v>
      </c>
      <c r="I5" s="65" t="s">
        <v>99</v>
      </c>
      <c r="J5" s="230" t="s">
        <v>100</v>
      </c>
      <c r="K5" s="231"/>
    </row>
    <row r="6" spans="1:11" ht="13.7" customHeight="1">
      <c r="A6" s="66" t="s">
        <v>19</v>
      </c>
      <c r="B6" s="67">
        <v>100000</v>
      </c>
      <c r="C6" s="67">
        <v>100000</v>
      </c>
      <c r="D6" s="67">
        <v>17000</v>
      </c>
      <c r="E6" s="67">
        <v>1616059</v>
      </c>
      <c r="F6" s="67">
        <v>1616059</v>
      </c>
      <c r="G6" s="67">
        <v>1616059</v>
      </c>
      <c r="H6" s="67">
        <v>20000</v>
      </c>
      <c r="I6" s="67">
        <v>20000</v>
      </c>
      <c r="J6" s="232">
        <v>17000</v>
      </c>
      <c r="K6" s="233"/>
    </row>
    <row r="7" spans="1:11" ht="13.7" customHeight="1">
      <c r="A7" s="66" t="s">
        <v>20</v>
      </c>
      <c r="B7" s="67">
        <v>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232">
        <v>0</v>
      </c>
      <c r="K7" s="233"/>
    </row>
    <row r="8" spans="1:11" ht="13.7" customHeight="1">
      <c r="A8" s="66" t="s">
        <v>21</v>
      </c>
      <c r="B8" s="67">
        <v>0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232">
        <v>0</v>
      </c>
      <c r="K8" s="233"/>
    </row>
    <row r="9" spans="1:11" ht="13.7" customHeight="1">
      <c r="A9" s="66" t="s">
        <v>22</v>
      </c>
      <c r="B9" s="67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232">
        <v>0</v>
      </c>
      <c r="K9" s="233"/>
    </row>
    <row r="10" spans="1:11" ht="13.7" customHeight="1">
      <c r="A10" s="66" t="s">
        <v>23</v>
      </c>
      <c r="B10" s="67">
        <v>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232">
        <v>0</v>
      </c>
      <c r="K10" s="233"/>
    </row>
    <row r="11" spans="1:11" ht="13.7" customHeight="1">
      <c r="A11" s="66" t="s">
        <v>24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232">
        <v>0</v>
      </c>
      <c r="K11" s="233"/>
    </row>
    <row r="12" spans="1:11" ht="13.7" customHeight="1">
      <c r="A12" s="66" t="s">
        <v>25</v>
      </c>
      <c r="B12" s="67">
        <v>0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232">
        <v>0</v>
      </c>
      <c r="K12" s="233"/>
    </row>
    <row r="13" spans="1:11" ht="13.7" customHeight="1">
      <c r="A13" s="66" t="s">
        <v>26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232">
        <v>0</v>
      </c>
      <c r="K13" s="233"/>
    </row>
    <row r="14" spans="1:11" ht="13.7" customHeight="1">
      <c r="A14" s="66" t="s">
        <v>27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232">
        <v>0</v>
      </c>
      <c r="K14" s="233"/>
    </row>
    <row r="15" spans="1:11" ht="13.7" customHeight="1">
      <c r="A15" s="66" t="s">
        <v>28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232">
        <v>0</v>
      </c>
      <c r="K15" s="233"/>
    </row>
    <row r="16" spans="1:11" ht="13.7" customHeight="1">
      <c r="A16" s="66" t="s">
        <v>29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232">
        <v>0</v>
      </c>
      <c r="K16" s="233"/>
    </row>
    <row r="17" spans="1:11" ht="13.7" customHeight="1">
      <c r="A17" s="66" t="s">
        <v>30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232">
        <v>0</v>
      </c>
      <c r="K17" s="233"/>
    </row>
    <row r="18" spans="1:11" ht="13.7" customHeight="1">
      <c r="A18" s="66" t="s">
        <v>31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232">
        <v>0</v>
      </c>
      <c r="K18" s="233"/>
    </row>
    <row r="19" spans="1:11" ht="13.7" customHeight="1">
      <c r="A19" s="66" t="s">
        <v>32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232">
        <v>0</v>
      </c>
      <c r="K19" s="233"/>
    </row>
    <row r="20" spans="1:11" ht="13.7" customHeight="1">
      <c r="A20" s="66" t="s">
        <v>33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232">
        <v>0</v>
      </c>
      <c r="K20" s="233"/>
    </row>
    <row r="21" spans="1:11" ht="13.7" customHeight="1">
      <c r="A21" s="66" t="s">
        <v>34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232">
        <v>0</v>
      </c>
      <c r="K21" s="233"/>
    </row>
    <row r="22" spans="1:11" ht="13.7" customHeight="1">
      <c r="A22" s="120">
        <v>2037</v>
      </c>
      <c r="B22" s="121">
        <v>0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  <c r="H22" s="121">
        <v>0</v>
      </c>
      <c r="I22" s="121">
        <v>0</v>
      </c>
      <c r="J22" s="236">
        <v>0</v>
      </c>
      <c r="K22" s="237"/>
    </row>
    <row r="23" spans="1:11" ht="13.7" customHeight="1" thickBot="1">
      <c r="A23" s="68">
        <v>2038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234">
        <v>0</v>
      </c>
      <c r="K23" s="235"/>
    </row>
  </sheetData>
  <mergeCells count="32">
    <mergeCell ref="J20:K20"/>
    <mergeCell ref="J21:K21"/>
    <mergeCell ref="J23:K23"/>
    <mergeCell ref="J14:K14"/>
    <mergeCell ref="J15:K15"/>
    <mergeCell ref="J16:K16"/>
    <mergeCell ref="J17:K17"/>
    <mergeCell ref="J18:K18"/>
    <mergeCell ref="J22:K22"/>
    <mergeCell ref="J10:K10"/>
    <mergeCell ref="J11:K11"/>
    <mergeCell ref="J12:K12"/>
    <mergeCell ref="J13:K13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</mergeCells>
  <pageMargins left="0.39370078740157483" right="0.39370078740157483" top="0.39370078740157483" bottom="0.39370078740157483" header="0" footer="0"/>
  <pageSetup paperSize="9" scale="99" orientation="landscape" r:id="rId1"/>
  <headerFooter>
    <oddFooter>&amp;CStrona 7&amp;RPrzewodniczący Rady Gminy 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23"/>
  <sheetViews>
    <sheetView view="pageBreakPreview" zoomScale="60" zoomScaleNormal="100" workbookViewId="0">
      <selection activeCell="I19" sqref="I19"/>
    </sheetView>
  </sheetViews>
  <sheetFormatPr defaultRowHeight="10.5"/>
  <cols>
    <col min="1" max="1" width="9.5" customWidth="1"/>
    <col min="2" max="3" width="17" customWidth="1"/>
    <col min="4" max="4" width="16.5" customWidth="1"/>
    <col min="5" max="5" width="17.33203125" customWidth="1"/>
    <col min="6" max="6" width="14.33203125" customWidth="1"/>
    <col min="7" max="7" width="17" customWidth="1"/>
    <col min="8" max="9" width="18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2" ht="20.25" customHeight="1">
      <c r="A1" s="238" t="s">
        <v>130</v>
      </c>
      <c r="B1" s="241" t="s">
        <v>0</v>
      </c>
      <c r="C1" s="241"/>
      <c r="D1" s="241"/>
      <c r="E1" s="241" t="s">
        <v>101</v>
      </c>
      <c r="F1" s="241"/>
      <c r="G1" s="241"/>
      <c r="H1" s="241"/>
      <c r="I1" s="241"/>
      <c r="J1" s="241"/>
      <c r="K1" s="241"/>
      <c r="L1" s="242"/>
    </row>
    <row r="2" spans="1:12" ht="18.75" customHeight="1">
      <c r="A2" s="239"/>
      <c r="B2" s="240" t="s">
        <v>102</v>
      </c>
      <c r="C2" s="240" t="s">
        <v>2</v>
      </c>
      <c r="D2" s="240"/>
      <c r="E2" s="240" t="s">
        <v>103</v>
      </c>
      <c r="F2" s="240" t="s">
        <v>1</v>
      </c>
      <c r="G2" s="240"/>
      <c r="H2" s="240" t="s">
        <v>104</v>
      </c>
      <c r="I2" s="240" t="s">
        <v>105</v>
      </c>
      <c r="J2" s="226" t="s">
        <v>187</v>
      </c>
      <c r="K2" s="226"/>
      <c r="L2" s="243" t="s">
        <v>106</v>
      </c>
    </row>
    <row r="3" spans="1:12" ht="24" customHeight="1">
      <c r="A3" s="239"/>
      <c r="B3" s="240"/>
      <c r="C3" s="240" t="s">
        <v>107</v>
      </c>
      <c r="D3" s="70" t="s">
        <v>2</v>
      </c>
      <c r="E3" s="240"/>
      <c r="F3" s="240" t="s">
        <v>108</v>
      </c>
      <c r="G3" s="240" t="s">
        <v>109</v>
      </c>
      <c r="H3" s="240"/>
      <c r="I3" s="240"/>
      <c r="J3" s="226"/>
      <c r="K3" s="226"/>
      <c r="L3" s="243"/>
    </row>
    <row r="4" spans="1:12" ht="156" customHeight="1">
      <c r="A4" s="239"/>
      <c r="B4" s="240"/>
      <c r="C4" s="240"/>
      <c r="D4" s="70" t="s">
        <v>91</v>
      </c>
      <c r="E4" s="240"/>
      <c r="F4" s="240"/>
      <c r="G4" s="240"/>
      <c r="H4" s="240"/>
      <c r="I4" s="240"/>
      <c r="J4" s="226"/>
      <c r="K4" s="226"/>
      <c r="L4" s="243"/>
    </row>
    <row r="5" spans="1:12" ht="13.7" customHeight="1">
      <c r="A5" s="73" t="s">
        <v>7</v>
      </c>
      <c r="B5" s="74" t="s">
        <v>110</v>
      </c>
      <c r="C5" s="74" t="s">
        <v>111</v>
      </c>
      <c r="D5" s="74" t="s">
        <v>112</v>
      </c>
      <c r="E5" s="74" t="s">
        <v>113</v>
      </c>
      <c r="F5" s="74" t="s">
        <v>114</v>
      </c>
      <c r="G5" s="74" t="s">
        <v>115</v>
      </c>
      <c r="H5" s="74" t="s">
        <v>116</v>
      </c>
      <c r="I5" s="74" t="s">
        <v>117</v>
      </c>
      <c r="J5" s="244" t="s">
        <v>118</v>
      </c>
      <c r="K5" s="244"/>
      <c r="L5" s="75" t="s">
        <v>119</v>
      </c>
    </row>
    <row r="6" spans="1:12" ht="13.7" customHeight="1">
      <c r="A6" s="71" t="s">
        <v>19</v>
      </c>
      <c r="B6" s="76">
        <v>1491000</v>
      </c>
      <c r="C6" s="76">
        <v>1491000</v>
      </c>
      <c r="D6" s="76">
        <v>1491000</v>
      </c>
      <c r="E6" s="98">
        <v>8915260</v>
      </c>
      <c r="F6" s="76">
        <v>260000</v>
      </c>
      <c r="G6" s="76">
        <v>8663260</v>
      </c>
      <c r="H6" s="76">
        <v>0</v>
      </c>
      <c r="I6" s="76">
        <v>0</v>
      </c>
      <c r="J6" s="245">
        <v>0</v>
      </c>
      <c r="K6" s="245"/>
      <c r="L6" s="77">
        <v>0</v>
      </c>
    </row>
    <row r="7" spans="1:12" ht="13.7" customHeight="1">
      <c r="A7" s="71" t="s">
        <v>20</v>
      </c>
      <c r="B7" s="76">
        <v>1691000</v>
      </c>
      <c r="C7" s="76">
        <v>1691000</v>
      </c>
      <c r="D7" s="76">
        <v>1691000</v>
      </c>
      <c r="E7" s="98">
        <v>9064020</v>
      </c>
      <c r="F7" s="76">
        <v>260000</v>
      </c>
      <c r="G7" s="76">
        <v>8804020</v>
      </c>
      <c r="H7" s="76">
        <v>0</v>
      </c>
      <c r="I7" s="76">
        <v>0</v>
      </c>
      <c r="J7" s="245">
        <v>0</v>
      </c>
      <c r="K7" s="245"/>
      <c r="L7" s="77">
        <v>0</v>
      </c>
    </row>
    <row r="8" spans="1:12" ht="13.7" customHeight="1">
      <c r="A8" s="71" t="s">
        <v>21</v>
      </c>
      <c r="B8" s="76">
        <v>0</v>
      </c>
      <c r="C8" s="76">
        <v>0</v>
      </c>
      <c r="D8" s="76">
        <v>0</v>
      </c>
      <c r="E8" s="98">
        <v>5173570</v>
      </c>
      <c r="F8" s="76">
        <v>260000</v>
      </c>
      <c r="G8" s="76">
        <v>4913570</v>
      </c>
      <c r="H8" s="76">
        <v>0</v>
      </c>
      <c r="I8" s="76">
        <v>0</v>
      </c>
      <c r="J8" s="245">
        <v>0</v>
      </c>
      <c r="K8" s="245"/>
      <c r="L8" s="77">
        <v>0</v>
      </c>
    </row>
    <row r="9" spans="1:12" ht="13.7" customHeight="1">
      <c r="A9" s="71" t="s">
        <v>22</v>
      </c>
      <c r="B9" s="76">
        <v>0</v>
      </c>
      <c r="C9" s="76">
        <v>0</v>
      </c>
      <c r="D9" s="76">
        <v>0</v>
      </c>
      <c r="E9" s="98">
        <f t="shared" ref="E9" si="0">SUM(F9:G9)</f>
        <v>0</v>
      </c>
      <c r="F9" s="76">
        <v>0</v>
      </c>
      <c r="G9" s="76">
        <v>0</v>
      </c>
      <c r="H9" s="76">
        <v>0</v>
      </c>
      <c r="I9" s="76">
        <v>0</v>
      </c>
      <c r="J9" s="245">
        <v>0</v>
      </c>
      <c r="K9" s="245"/>
      <c r="L9" s="77">
        <v>0</v>
      </c>
    </row>
    <row r="10" spans="1:12" ht="13.7" customHeight="1">
      <c r="A10" s="71" t="s">
        <v>23</v>
      </c>
      <c r="B10" s="76">
        <v>0</v>
      </c>
      <c r="C10" s="76">
        <v>0</v>
      </c>
      <c r="D10" s="76">
        <v>0</v>
      </c>
      <c r="E10" s="76">
        <v>0</v>
      </c>
      <c r="F10" s="76">
        <v>0</v>
      </c>
      <c r="G10" s="76">
        <v>0</v>
      </c>
      <c r="H10" s="76">
        <v>0</v>
      </c>
      <c r="I10" s="76">
        <v>0</v>
      </c>
      <c r="J10" s="245">
        <v>0</v>
      </c>
      <c r="K10" s="245"/>
      <c r="L10" s="77">
        <v>0</v>
      </c>
    </row>
    <row r="11" spans="1:12" ht="13.7" customHeight="1">
      <c r="A11" s="71" t="s">
        <v>24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  <c r="H11" s="76">
        <v>0</v>
      </c>
      <c r="I11" s="76">
        <v>0</v>
      </c>
      <c r="J11" s="245">
        <v>0</v>
      </c>
      <c r="K11" s="245"/>
      <c r="L11" s="77">
        <v>0</v>
      </c>
    </row>
    <row r="12" spans="1:12" ht="13.7" customHeight="1">
      <c r="A12" s="71" t="s">
        <v>25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  <c r="H12" s="76">
        <v>0</v>
      </c>
      <c r="I12" s="76">
        <v>0</v>
      </c>
      <c r="J12" s="245">
        <v>0</v>
      </c>
      <c r="K12" s="245"/>
      <c r="L12" s="77">
        <v>0</v>
      </c>
    </row>
    <row r="13" spans="1:12" ht="13.7" customHeight="1">
      <c r="A13" s="71" t="s">
        <v>26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245">
        <v>0</v>
      </c>
      <c r="K13" s="245"/>
      <c r="L13" s="77">
        <v>0</v>
      </c>
    </row>
    <row r="14" spans="1:12" ht="13.7" customHeight="1">
      <c r="A14" s="71" t="s">
        <v>27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245">
        <v>0</v>
      </c>
      <c r="K14" s="245"/>
      <c r="L14" s="77">
        <v>0</v>
      </c>
    </row>
    <row r="15" spans="1:12" ht="13.7" customHeight="1">
      <c r="A15" s="71" t="s">
        <v>28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245">
        <v>0</v>
      </c>
      <c r="K15" s="245"/>
      <c r="L15" s="77">
        <v>0</v>
      </c>
    </row>
    <row r="16" spans="1:12" ht="13.7" customHeight="1">
      <c r="A16" s="71" t="s">
        <v>29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245">
        <v>0</v>
      </c>
      <c r="K16" s="245"/>
      <c r="L16" s="77">
        <v>0</v>
      </c>
    </row>
    <row r="17" spans="1:12" ht="13.7" customHeight="1">
      <c r="A17" s="71" t="s">
        <v>30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245">
        <v>0</v>
      </c>
      <c r="K17" s="245"/>
      <c r="L17" s="77">
        <v>0</v>
      </c>
    </row>
    <row r="18" spans="1:12" ht="13.7" customHeight="1">
      <c r="A18" s="71" t="s">
        <v>31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>
        <v>0</v>
      </c>
      <c r="J18" s="245">
        <v>0</v>
      </c>
      <c r="K18" s="245"/>
      <c r="L18" s="77">
        <v>0</v>
      </c>
    </row>
    <row r="19" spans="1:12" ht="13.7" customHeight="1">
      <c r="A19" s="71" t="s">
        <v>32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>
        <v>0</v>
      </c>
      <c r="J19" s="245">
        <v>0</v>
      </c>
      <c r="K19" s="245"/>
      <c r="L19" s="77">
        <v>0</v>
      </c>
    </row>
    <row r="20" spans="1:12" ht="13.7" customHeight="1">
      <c r="A20" s="71" t="s">
        <v>33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  <c r="H20" s="76">
        <v>0</v>
      </c>
      <c r="I20" s="76">
        <v>0</v>
      </c>
      <c r="J20" s="245">
        <v>0</v>
      </c>
      <c r="K20" s="245"/>
      <c r="L20" s="77">
        <v>0</v>
      </c>
    </row>
    <row r="21" spans="1:12" ht="13.7" customHeight="1">
      <c r="A21" s="71" t="s">
        <v>34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245">
        <v>0</v>
      </c>
      <c r="K21" s="245"/>
      <c r="L21" s="77">
        <v>0</v>
      </c>
    </row>
    <row r="22" spans="1:12" ht="13.7" customHeight="1">
      <c r="A22" s="124">
        <v>2037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247">
        <v>0</v>
      </c>
      <c r="K22" s="248"/>
      <c r="L22" s="126">
        <v>0</v>
      </c>
    </row>
    <row r="23" spans="1:12" ht="13.7" customHeight="1" thickBot="1">
      <c r="A23" s="72">
        <v>2038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246">
        <v>0</v>
      </c>
      <c r="K23" s="246"/>
      <c r="L23" s="79">
        <v>0</v>
      </c>
    </row>
  </sheetData>
  <mergeCells count="33">
    <mergeCell ref="J20:K20"/>
    <mergeCell ref="J21:K21"/>
    <mergeCell ref="J23:K23"/>
    <mergeCell ref="J14:K14"/>
    <mergeCell ref="J15:K15"/>
    <mergeCell ref="J16:K16"/>
    <mergeCell ref="J17:K17"/>
    <mergeCell ref="J18:K18"/>
    <mergeCell ref="J22:K22"/>
    <mergeCell ref="J10:K10"/>
    <mergeCell ref="J11:K11"/>
    <mergeCell ref="J12:K12"/>
    <mergeCell ref="J13:K13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8&amp;RPrzewodniczący Rady Gminy 
  Wiesław Szarek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N16" sqref="N16"/>
    </sheetView>
  </sheetViews>
  <sheetFormatPr defaultRowHeight="10.5"/>
  <cols>
    <col min="1" max="1" width="11.16406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252" t="s">
        <v>130</v>
      </c>
      <c r="B2" s="249" t="s">
        <v>101</v>
      </c>
      <c r="C2" s="249"/>
      <c r="D2" s="249"/>
      <c r="E2" s="249"/>
      <c r="F2" s="249"/>
      <c r="G2" s="249"/>
      <c r="H2" s="249"/>
      <c r="I2" s="249"/>
      <c r="J2" s="249"/>
      <c r="K2" s="250"/>
    </row>
    <row r="3" spans="1:11" ht="18" customHeight="1">
      <c r="A3" s="253"/>
      <c r="B3" s="133" t="s">
        <v>178</v>
      </c>
      <c r="C3" s="133" t="s">
        <v>179</v>
      </c>
      <c r="D3" s="251" t="s">
        <v>2</v>
      </c>
      <c r="E3" s="251"/>
      <c r="F3" s="251"/>
      <c r="G3" s="251"/>
      <c r="H3" s="251"/>
      <c r="I3" s="133" t="s">
        <v>185</v>
      </c>
      <c r="J3" s="251" t="s">
        <v>120</v>
      </c>
      <c r="K3" s="254"/>
    </row>
    <row r="4" spans="1:11" ht="21" customHeight="1">
      <c r="A4" s="253"/>
      <c r="B4" s="133"/>
      <c r="C4" s="133"/>
      <c r="D4" s="133" t="s">
        <v>180</v>
      </c>
      <c r="E4" s="133" t="s">
        <v>181</v>
      </c>
      <c r="F4" s="251" t="s">
        <v>2</v>
      </c>
      <c r="G4" s="251"/>
      <c r="H4" s="133" t="s">
        <v>184</v>
      </c>
      <c r="I4" s="133"/>
      <c r="J4" s="251"/>
      <c r="K4" s="254"/>
    </row>
    <row r="5" spans="1:11" ht="21" customHeight="1">
      <c r="A5" s="253"/>
      <c r="B5" s="133"/>
      <c r="C5" s="133"/>
      <c r="D5" s="133"/>
      <c r="E5" s="133"/>
      <c r="F5" s="133" t="s">
        <v>182</v>
      </c>
      <c r="G5" s="80" t="s">
        <v>2</v>
      </c>
      <c r="H5" s="133"/>
      <c r="I5" s="133"/>
      <c r="J5" s="251"/>
      <c r="K5" s="254"/>
    </row>
    <row r="6" spans="1:11" ht="130.5" customHeight="1">
      <c r="A6" s="253"/>
      <c r="B6" s="133"/>
      <c r="C6" s="133"/>
      <c r="D6" s="133"/>
      <c r="E6" s="133"/>
      <c r="F6" s="133"/>
      <c r="G6" s="5" t="s">
        <v>183</v>
      </c>
      <c r="H6" s="133"/>
      <c r="I6" s="133"/>
      <c r="J6" s="251"/>
      <c r="K6" s="254"/>
    </row>
    <row r="7" spans="1:11" ht="13.7" customHeight="1">
      <c r="A7" s="83" t="s">
        <v>7</v>
      </c>
      <c r="B7" s="82" t="s">
        <v>121</v>
      </c>
      <c r="C7" s="82" t="s">
        <v>122</v>
      </c>
      <c r="D7" s="82" t="s">
        <v>123</v>
      </c>
      <c r="E7" s="82" t="s">
        <v>124</v>
      </c>
      <c r="F7" s="82" t="s">
        <v>125</v>
      </c>
      <c r="G7" s="82" t="s">
        <v>126</v>
      </c>
      <c r="H7" s="82" t="s">
        <v>127</v>
      </c>
      <c r="I7" s="82" t="s">
        <v>128</v>
      </c>
      <c r="J7" s="255" t="s">
        <v>129</v>
      </c>
      <c r="K7" s="256"/>
    </row>
    <row r="8" spans="1:11" ht="13.7" customHeight="1">
      <c r="A8" s="84" t="s">
        <v>19</v>
      </c>
      <c r="B8" s="81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257" t="s">
        <v>76</v>
      </c>
      <c r="K8" s="258"/>
    </row>
    <row r="9" spans="1:11" ht="13.7" customHeight="1">
      <c r="A9" s="84" t="s">
        <v>20</v>
      </c>
      <c r="B9" s="81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257" t="s">
        <v>76</v>
      </c>
      <c r="K9" s="258"/>
    </row>
    <row r="10" spans="1:11" ht="13.7" customHeight="1">
      <c r="A10" s="84" t="s">
        <v>21</v>
      </c>
      <c r="B10" s="81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257" t="s">
        <v>76</v>
      </c>
      <c r="K10" s="258"/>
    </row>
    <row r="11" spans="1:11" ht="13.7" customHeight="1">
      <c r="A11" s="84" t="s">
        <v>22</v>
      </c>
      <c r="B11" s="81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257" t="s">
        <v>76</v>
      </c>
      <c r="K11" s="258"/>
    </row>
    <row r="12" spans="1:11" ht="13.7" customHeight="1">
      <c r="A12" s="84" t="s">
        <v>23</v>
      </c>
      <c r="B12" s="81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257" t="s">
        <v>76</v>
      </c>
      <c r="K12" s="258"/>
    </row>
    <row r="13" spans="1:11" ht="13.7" customHeight="1">
      <c r="A13" s="84" t="s">
        <v>24</v>
      </c>
      <c r="B13" s="81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257" t="s">
        <v>76</v>
      </c>
      <c r="K13" s="258"/>
    </row>
    <row r="14" spans="1:11" ht="13.7" customHeight="1">
      <c r="A14" s="84" t="s">
        <v>25</v>
      </c>
      <c r="B14" s="81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257" t="s">
        <v>76</v>
      </c>
      <c r="K14" s="258"/>
    </row>
    <row r="15" spans="1:11" ht="13.7" customHeight="1">
      <c r="A15" s="84" t="s">
        <v>26</v>
      </c>
      <c r="B15" s="81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257" t="s">
        <v>76</v>
      </c>
      <c r="K15" s="258"/>
    </row>
    <row r="16" spans="1:11" ht="13.7" customHeight="1">
      <c r="A16" s="84" t="s">
        <v>27</v>
      </c>
      <c r="B16" s="81">
        <v>0</v>
      </c>
      <c r="C16" s="81">
        <v>0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257" t="s">
        <v>76</v>
      </c>
      <c r="K16" s="258"/>
    </row>
    <row r="17" spans="1:11" ht="13.7" customHeight="1">
      <c r="A17" s="84" t="s">
        <v>28</v>
      </c>
      <c r="B17" s="81">
        <v>0</v>
      </c>
      <c r="C17" s="81">
        <v>0</v>
      </c>
      <c r="D17" s="81"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257" t="s">
        <v>76</v>
      </c>
      <c r="K17" s="258"/>
    </row>
    <row r="18" spans="1:11" ht="13.7" customHeight="1">
      <c r="A18" s="84" t="s">
        <v>29</v>
      </c>
      <c r="B18" s="81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257" t="s">
        <v>76</v>
      </c>
      <c r="K18" s="258"/>
    </row>
    <row r="19" spans="1:11" ht="13.7" customHeight="1">
      <c r="A19" s="84" t="s">
        <v>30</v>
      </c>
      <c r="B19" s="81">
        <v>0</v>
      </c>
      <c r="C19" s="81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257" t="s">
        <v>76</v>
      </c>
      <c r="K19" s="258"/>
    </row>
    <row r="20" spans="1:11" ht="13.7" customHeight="1">
      <c r="A20" s="84" t="s">
        <v>31</v>
      </c>
      <c r="B20" s="81">
        <v>0</v>
      </c>
      <c r="C20" s="81">
        <v>0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257" t="s">
        <v>76</v>
      </c>
      <c r="K20" s="258"/>
    </row>
    <row r="21" spans="1:11" ht="13.7" customHeight="1">
      <c r="A21" s="84" t="s">
        <v>32</v>
      </c>
      <c r="B21" s="81">
        <v>0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257" t="s">
        <v>76</v>
      </c>
      <c r="K21" s="258"/>
    </row>
    <row r="22" spans="1:11" ht="13.7" customHeight="1">
      <c r="A22" s="84" t="s">
        <v>33</v>
      </c>
      <c r="B22" s="81">
        <v>0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257" t="s">
        <v>76</v>
      </c>
      <c r="K22" s="258"/>
    </row>
    <row r="23" spans="1:11" ht="13.7" customHeight="1">
      <c r="A23" s="84" t="s">
        <v>34</v>
      </c>
      <c r="B23" s="81">
        <v>0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259" t="s">
        <v>76</v>
      </c>
      <c r="K23" s="260"/>
    </row>
    <row r="24" spans="1:11" ht="13.7" customHeight="1">
      <c r="A24" s="122">
        <v>2037</v>
      </c>
      <c r="B24" s="123">
        <v>0</v>
      </c>
      <c r="C24" s="123">
        <v>0</v>
      </c>
      <c r="D24" s="123">
        <v>0</v>
      </c>
      <c r="E24" s="123">
        <v>0</v>
      </c>
      <c r="F24" s="123">
        <v>0</v>
      </c>
      <c r="G24" s="123">
        <v>0</v>
      </c>
      <c r="H24" s="123">
        <v>0</v>
      </c>
      <c r="I24" s="123">
        <v>0</v>
      </c>
      <c r="J24" s="259" t="s">
        <v>76</v>
      </c>
      <c r="K24" s="260"/>
    </row>
    <row r="25" spans="1:11" ht="13.7" customHeight="1" thickBot="1">
      <c r="A25" s="85">
        <v>2038</v>
      </c>
      <c r="B25" s="86">
        <v>0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261" t="s">
        <v>76</v>
      </c>
      <c r="K25" s="262"/>
    </row>
  </sheetData>
  <mergeCells count="31">
    <mergeCell ref="J22:K22"/>
    <mergeCell ref="J23:K23"/>
    <mergeCell ref="J25:K25"/>
    <mergeCell ref="J16:K16"/>
    <mergeCell ref="J17:K17"/>
    <mergeCell ref="J18:K18"/>
    <mergeCell ref="J19:K19"/>
    <mergeCell ref="J20:K20"/>
    <mergeCell ref="J24:K24"/>
    <mergeCell ref="J12:K12"/>
    <mergeCell ref="J13:K13"/>
    <mergeCell ref="J14:K14"/>
    <mergeCell ref="J15:K15"/>
    <mergeCell ref="J21:K21"/>
    <mergeCell ref="J7:K7"/>
    <mergeCell ref="J8:K8"/>
    <mergeCell ref="J9:K9"/>
    <mergeCell ref="J10:K10"/>
    <mergeCell ref="J11:K11"/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 Przewodniczący Rady Gminy 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monika.zych</cp:lastModifiedBy>
  <cp:lastPrinted>2021-01-26T13:18:41Z</cp:lastPrinted>
  <dcterms:created xsi:type="dcterms:W3CDTF">2009-06-17T07:33:19Z</dcterms:created>
  <dcterms:modified xsi:type="dcterms:W3CDTF">2021-01-26T13:33:09Z</dcterms:modified>
</cp:coreProperties>
</file>