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tabRatio="500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8"/>
  <c r="E9"/>
  <c r="E8"/>
  <c r="J13" i="5"/>
  <c r="I13"/>
  <c r="G1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B29" i="2"/>
  <c r="B28"/>
  <c r="B27"/>
  <c r="B26"/>
  <c r="B25"/>
  <c r="B24"/>
  <c r="B23"/>
  <c r="B22"/>
  <c r="B21"/>
  <c r="B20"/>
  <c r="B19"/>
  <c r="B18"/>
  <c r="B17"/>
  <c r="B16"/>
  <c r="B15"/>
  <c r="B14"/>
  <c r="B13"/>
  <c r="B12"/>
  <c r="M31" i="1"/>
  <c r="D31"/>
  <c r="I26" i="5" s="1"/>
  <c r="M30" i="1"/>
  <c r="D30"/>
  <c r="J25" i="5" s="1"/>
  <c r="C30" i="1"/>
  <c r="B25" i="3" s="1"/>
  <c r="C25" s="1"/>
  <c r="M29" i="1"/>
  <c r="D29"/>
  <c r="J24" i="5" s="1"/>
  <c r="C29" i="1"/>
  <c r="B24" i="3" s="1"/>
  <c r="C24" s="1"/>
  <c r="M28" i="1"/>
  <c r="C28" s="1"/>
  <c r="B23" i="3" s="1"/>
  <c r="C23" s="1"/>
  <c r="D28" i="1"/>
  <c r="I23" i="5" s="1"/>
  <c r="M27" i="1"/>
  <c r="D27"/>
  <c r="C27" s="1"/>
  <c r="B22" i="3" s="1"/>
  <c r="C22" s="1"/>
  <c r="M26" i="1"/>
  <c r="D26"/>
  <c r="J21" i="5" s="1"/>
  <c r="C26" i="1"/>
  <c r="B21" i="3" s="1"/>
  <c r="C21" s="1"/>
  <c r="M25" i="1"/>
  <c r="D25"/>
  <c r="J20" i="5" s="1"/>
  <c r="C25" i="1"/>
  <c r="B20" i="3" s="1"/>
  <c r="C20" s="1"/>
  <c r="M24" i="1"/>
  <c r="C24" s="1"/>
  <c r="B19" i="3" s="1"/>
  <c r="C19" s="1"/>
  <c r="D24" i="1"/>
  <c r="I19" i="5" s="1"/>
  <c r="M23" i="1"/>
  <c r="D23"/>
  <c r="C23" s="1"/>
  <c r="B18" i="3" s="1"/>
  <c r="C18" s="1"/>
  <c r="M22" i="1"/>
  <c r="D22"/>
  <c r="J17" i="5" s="1"/>
  <c r="C22" i="1"/>
  <c r="B17" i="3" s="1"/>
  <c r="C17" s="1"/>
  <c r="M21" i="1"/>
  <c r="D21"/>
  <c r="J16" i="5" s="1"/>
  <c r="C21" i="1"/>
  <c r="B16" i="3" s="1"/>
  <c r="C16" s="1"/>
  <c r="M20" i="1"/>
  <c r="C20" s="1"/>
  <c r="B15" i="3" s="1"/>
  <c r="C15" s="1"/>
  <c r="D20" i="1"/>
  <c r="I15" i="5" s="1"/>
  <c r="M19" i="1"/>
  <c r="D19"/>
  <c r="C19" s="1"/>
  <c r="B14" i="3" s="1"/>
  <c r="C14" s="1"/>
  <c r="M18" i="1"/>
  <c r="C18"/>
  <c r="B13" i="3" s="1"/>
  <c r="C13" s="1"/>
  <c r="M17" i="1"/>
  <c r="C17" s="1"/>
  <c r="B12" i="3" s="1"/>
  <c r="C12" s="1"/>
  <c r="D17" i="1"/>
  <c r="J12" i="5" s="1"/>
  <c r="M16" i="1"/>
  <c r="D16"/>
  <c r="I11" i="5" s="1"/>
  <c r="D15" i="1"/>
  <c r="J10" i="5" s="1"/>
  <c r="C15" i="1"/>
  <c r="B10" i="3" s="1"/>
  <c r="D14" i="1"/>
  <c r="J9" i="5" s="1"/>
  <c r="I10" l="1"/>
  <c r="J11"/>
  <c r="I14"/>
  <c r="J15"/>
  <c r="I18"/>
  <c r="J19"/>
  <c r="I22"/>
  <c r="J23"/>
  <c r="J26"/>
  <c r="J14"/>
  <c r="I17"/>
  <c r="J18"/>
  <c r="I21"/>
  <c r="J22"/>
  <c r="I25"/>
  <c r="I9"/>
  <c r="I12"/>
  <c r="I16"/>
  <c r="I20"/>
  <c r="I24"/>
  <c r="C14" i="1"/>
  <c r="B9" i="3" s="1"/>
  <c r="C16" i="1"/>
  <c r="B11" i="3" s="1"/>
  <c r="C11" s="1"/>
  <c r="C31" i="1"/>
  <c r="B26" i="3" s="1"/>
  <c r="C26" s="1"/>
</calcChain>
</file>

<file path=xl/sharedStrings.xml><?xml version="1.0" encoding="utf-8"?>
<sst xmlns="http://schemas.openxmlformats.org/spreadsheetml/2006/main" count="561" uniqueCount="227">
  <si>
    <t>Załącznik nr 1</t>
  </si>
  <si>
    <t>Rady Gminy Mrągowo</t>
  </si>
  <si>
    <t>w sprawie: zmiany uchwalenia Wieloletniej Prognozy Finansowej Gminy Mrągowo na lata 2020-2037</t>
  </si>
  <si>
    <t>Lp.</t>
  </si>
  <si>
    <t>Dochody ogółem:</t>
  </si>
  <si>
    <t>z tego:</t>
  </si>
  <si>
    <t>Dochody bieżące</t>
  </si>
  <si>
    <t>Dochody majątkowe</t>
  </si>
  <si>
    <t>w tym:</t>
  </si>
  <si>
    <t>dochody z tytułu udziału we wpływach z podatku dochodowego od osób fizycznych</t>
  </si>
  <si>
    <t>dochody z tytułu udziału we wpływach z podatku dochodowego od osób prawnych</t>
  </si>
  <si>
    <t>z subwencji ogólnej</t>
  </si>
  <si>
    <t>z tytułu dotacji i środków przeznaczonych na cele bieżące</t>
  </si>
  <si>
    <t>pozostałe dochody bieżące</t>
  </si>
  <si>
    <t>ze sprzedaży majątku</t>
  </si>
  <si>
    <t>z tytułu dotacji oraz środków przeznaczonych na inwestycje</t>
  </si>
  <si>
    <t>z podatku od nieruchomości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</si>
  <si>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</si>
  <si>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</si>
  <si>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</si>
  <si>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</si>
  <si>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</si>
  <si>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</si>
  <si>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</si>
  <si>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</si>
  <si>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</si>
  <si>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</si>
  <si>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</si>
  <si>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</si>
  <si>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</si>
  <si>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</si>
  <si>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</si>
  <si>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</si>
  <si>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</si>
  <si>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</si>
  <si>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</si>
  <si>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</si>
  <si>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</si>
  <si>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</si>
  <si>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</si>
  <si>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</si>
  <si>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</si>
  <si>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</si>
  <si>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</si>
  <si>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</si>
  <si>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</si>
  <si>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Strona 1</t>
  </si>
  <si>
    <t>Wydatki ogółem:</t>
  </si>
  <si>
    <t>Wydatki bieżące</t>
  </si>
  <si>
    <t>Wydatki majątkowe:</t>
  </si>
  <si>
    <t>na wynagrodzenia i składki od nich naliczone</t>
  </si>
  <si>
    <t>z tytułu poręczeń i gwarancji</t>
  </si>
  <si>
    <t>wydatki na obsługę długu</t>
  </si>
  <si>
    <t>inwestycje i zakupy inwestycyjne, o których mowa w art. 236 ust. 4 pkt 1 ustawy</t>
  </si>
  <si>
    <t>gwarancje i poręczenia podlegające wyłączeniu z limitu spłaty zobowiązań, o którym mowa w art. 243 ustawy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</si>
  <si>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</si>
  <si>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</si>
  <si>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o charakterze dotacyjnym na inwestycje i zakupy inwestycyjne</t>
  </si>
  <si>
    <t>Lp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</si>
  <si>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</si>
  <si>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</si>
  <si>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</si>
  <si>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</si>
  <si>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</si>
  <si>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</si>
  <si>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</si>
  <si>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</si>
  <si>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</si>
  <si>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</si>
  <si>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</si>
  <si>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Wynik budżetu</t>
  </si>
  <si>
    <t>Przychody budżetu</t>
  </si>
  <si>
    <t>kwota prognozowanej nadwyżki budżetu przeznaczona na spłatę kredytów, pożyczek lub wykup papierów wartościowych</t>
  </si>
  <si>
    <t>Kredyty, pożyczki, emisja papierów wartościowych</t>
  </si>
  <si>
    <t>Nadwyżka budżetowa z lat ubiegłych</t>
  </si>
  <si>
    <t>wolne środki o których mowa w art. 217  ust. 2 pkt 6 ustawy</t>
  </si>
  <si>
    <t>na pokrycie deficytu budżetu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</si>
  <si>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</si>
  <si>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</si>
  <si>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</si>
  <si>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</si>
  <si>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</si>
  <si>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</si>
  <si>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</si>
  <si>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</si>
  <si>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</si>
  <si>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Rozchody budżetu</t>
  </si>
  <si>
    <t>Spłaty udzielonych pożyczek w latach ubiegłych</t>
  </si>
  <si>
    <t>Inne przychody niezwiązane z zaciągnięciem długu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</si>
  <si>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</si>
  <si>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</si>
  <si>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określonych w art.243 ust 3 ustawy</t>
  </si>
  <si>
    <t>kwota przypadających na dany rok kwot wyłączeń określonych w art.243 ust 3a ustawy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</si>
  <si>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</si>
  <si>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</si>
  <si>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</si>
  <si>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</si>
  <si>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</si>
  <si>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</si>
  <si>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</si>
  <si>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</si>
  <si>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</si>
  <si>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</si>
  <si>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Kwota długu</t>
  </si>
  <si>
    <t>Relacja zrównoważenia wydatków bieżących, o której mowa w art. 242 ustawy</t>
  </si>
  <si>
    <t>łączna kwota przypadających na dany rok kwot ustawowych wyłączeń z limitu spłaty zobowiązań, w tym:</t>
  </si>
  <si>
    <t>Inne rozchody niezwiązane ze spłatą długu</t>
  </si>
  <si>
    <t>kwota długu, którego planowana spłata dokona się z wydatków</t>
  </si>
  <si>
    <t>Różnica między dochodami bieżącymi a wydatkami bieżącymi</t>
  </si>
  <si>
    <t>Różnica między dochodami bieżącymi skorygowanymi o środki a wydatkami bieżącymi</t>
  </si>
  <si>
    <t>kwota wyłączeń z tytułu wcześniejszej spłaty zobowiązań, określonych w art. 243 ust 3b ustawy</t>
  </si>
  <si>
    <t>środkami nowego zobowiązania</t>
  </si>
  <si>
    <t xml:space="preserve">wolnymi środkami, o których mowa w art. 217 ust 2 pkt 6 ustawy </t>
  </si>
  <si>
    <t>innymi środkami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</si>
  <si>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</si>
  <si>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</si>
  <si>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</si>
  <si>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</si>
  <si>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</si>
  <si>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</si>
  <si>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</si>
  <si>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</si>
  <si>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</si>
  <si>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0,00</t>
  </si>
  <si>
    <t>x</t>
  </si>
  <si>
    <t>Wskaźnik spłaty zobowiązań</t>
  </si>
  <si>
    <t>Realizacja określona po lewej stronie nierówności we wzorze, o którym mowa w art. 243 ust 1 ustawy (po uwzględnieniu zobowiązań związku współtworzonego przez jednostkę samorządu terytorialnego oraz 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</si>
  <si>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</si>
  <si>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określony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</si>
  <si>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</si>
  <si>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kwartału roku poprzedzającego roku budżetowego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</si>
  <si>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wykonanie roku poprzedzającego roku budżetowego</t>
  </si>
  <si>
    <t>8.1</t>
  </si>
  <si>
    <t>8.2</t>
  </si>
  <si>
    <t>8.3</t>
  </si>
  <si>
    <t>8.3.1</t>
  </si>
  <si>
    <t>8.4</t>
  </si>
  <si>
    <t>8.4.1</t>
  </si>
  <si>
    <t>TAK</t>
  </si>
  <si>
    <t>7,43%</t>
  </si>
  <si>
    <t>8,89%</t>
  </si>
  <si>
    <t>8,94%</t>
  </si>
  <si>
    <t>11,88%</t>
  </si>
  <si>
    <t>8,65%</t>
  </si>
  <si>
    <t>8,01%</t>
  </si>
  <si>
    <t>9,75%</t>
  </si>
  <si>
    <t>7,76%</t>
  </si>
  <si>
    <t>10,18%</t>
  </si>
  <si>
    <t>7,52%</t>
  </si>
  <si>
    <t>10,08%</t>
  </si>
  <si>
    <t>7,26%</t>
  </si>
  <si>
    <t>10,12%</t>
  </si>
  <si>
    <t>7,38%</t>
  </si>
  <si>
    <t>9,93%</t>
  </si>
  <si>
    <t>10,63%</t>
  </si>
  <si>
    <t>4,94%</t>
  </si>
  <si>
    <t>9,78%</t>
  </si>
  <si>
    <t>10,35%</t>
  </si>
  <si>
    <t>5,39%</t>
  </si>
  <si>
    <t>10,31%</t>
  </si>
  <si>
    <t>10,05%</t>
  </si>
  <si>
    <t>5,98%</t>
  </si>
  <si>
    <t>11,41%</t>
  </si>
  <si>
    <t>10,02%</t>
  </si>
  <si>
    <t>6,36%</t>
  </si>
  <si>
    <t>11,71%</t>
  </si>
  <si>
    <t>10,26%</t>
  </si>
  <si>
    <t>10,48%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</si>
  <si>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</si>
  <si>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</si>
  <si>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</si>
  <si>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</si>
  <si>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Dotacje i środki o charakterze bieżącym na realizację, programu, projektu lub zadania finansowanego z udziałem środków, o których mowa w art. 5 ust 1 pkt 2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</si>
  <si>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</si>
  <si>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</si>
  <si>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</si>
  <si>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</si>
  <si>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</si>
  <si>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</si>
  <si>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</si>
  <si>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</si>
  <si>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</si>
  <si>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</si>
  <si>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</si>
  <si>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</si>
  <si>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</si>
  <si>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</si>
  <si>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</si>
  <si>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</si>
  <si>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</si>
  <si>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współtworzonego przez jednostkę samorządu terytorialnego przypadających do spłaty w danym roku budżetowym, podlegające odliczeniu zgodnie z art. 244 ustawy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</si>
  <si>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</si>
  <si>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</si>
  <si>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</si>
  <si>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</si>
  <si>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</si>
  <si>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</si>
  <si>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</si>
  <si>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</si>
  <si>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</si>
  <si>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</si>
  <si>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</si>
  <si>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</si>
  <si>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</si>
  <si>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</si>
  <si>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Spłaty o których mowa w poz. 5.1 wynikajace wyłącznie z tytułu zobowiązań już zaciągniętych</t>
  </si>
  <si>
    <t>Wydatki zmniejszające dług</t>
  </si>
  <si>
    <t>Kwota wzrostu (+) / spadku (-) kwoty długu wynikające z operacji niekasowych (między innymi umorzenia, różnice kursowe)</t>
  </si>
  <si>
    <t>Wcześniejsza spłata zobowiązań, wyłączona z limitu spłaty zobowiązań, dokonywana w formie wydatków budżetowych</t>
  </si>
  <si>
    <t>Spłata zobowiązań wymagalnych z lat poprzednich, innych niż w poz. 10.7.3</t>
  </si>
  <si>
    <t>Spłata zobowiązań zaliczonych do tytułu dłużnego - kredyt i pożyczka</t>
  </si>
  <si>
    <t>wypłaty z tytułu wymagalnych poręczeń i gwarancji</t>
  </si>
  <si>
    <t>zobowiązań zaciągniętych po dniu 1 stycznia 2019 r.</t>
  </si>
  <si>
    <t>dokonywana w formie wydatku bieżącego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</si>
  <si>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</si>
  <si>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</si>
  <si>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</si>
  <si>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</si>
  <si>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</si>
  <si>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</si>
  <si>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</si>
  <si>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</si>
  <si>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</si>
  <si>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do uchwały nr XXXIV/262/20</t>
  </si>
  <si>
    <t>z dnia 28 grudnia 2020r.</t>
  </si>
  <si>
    <t xml:space="preserve"> </t>
  </si>
  <si>
    <t>WIELOLETNIA PROGNOZA FINANSOWA GMINY MRĄGOWO NA LATA 2020-2037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</si>
</sst>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1">
    <font>
      <sz val="8"/>
      <color rgb="FF000000"/>
      <name val="Tahoma"/>
      <charset val="1"/>
    </font>
    <font>
      <sz val="9"/>
      <color rgb="FF000000"/>
      <name val="Tahoma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rgb="FF000000"/>
      <name val="Tahoma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9" fontId="5" fillId="2" borderId="4" xfId="0" applyNumberFormat="1" applyFont="1" applyFill="1" applyBorder="1" applyAlignment="1">
      <alignment horizontal="right" vertical="center" wrapText="1"/>
    </xf>
    <xf numFmtId="39" fontId="5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39" fontId="5" fillId="2" borderId="11" xfId="0" applyNumberFormat="1" applyFont="1" applyFill="1" applyBorder="1" applyAlignment="1">
      <alignment horizontal="right" vertical="center" wrapText="1"/>
    </xf>
    <xf numFmtId="39" fontId="5" fillId="2" borderId="12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9" fontId="5" fillId="2" borderId="14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39" fontId="5" fillId="2" borderId="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9" fontId="5" fillId="2" borderId="1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39" fontId="5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0" fontId="5" fillId="2" borderId="11" xfId="0" applyNumberFormat="1" applyFont="1" applyFill="1" applyBorder="1" applyAlignment="1">
      <alignment horizontal="center" vertical="center" wrapText="1"/>
    </xf>
    <xf numFmtId="39" fontId="5" fillId="2" borderId="11" xfId="0" applyNumberFormat="1" applyFont="1" applyFill="1" applyBorder="1" applyAlignment="1">
      <alignment horizontal="center" vertical="center" wrapText="1"/>
    </xf>
    <xf numFmtId="39" fontId="5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textRotation="1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9" fontId="5" fillId="2" borderId="4" xfId="0" applyNumberFormat="1" applyFont="1" applyFill="1" applyBorder="1" applyAlignment="1">
      <alignment horizontal="right" vertical="center"/>
    </xf>
    <xf numFmtId="39" fontId="5" fillId="2" borderId="4" xfId="0" applyNumberFormat="1" applyFont="1" applyFill="1" applyBorder="1" applyAlignment="1">
      <alignment horizontal="right" vertical="center" wrapText="1"/>
    </xf>
    <xf numFmtId="39" fontId="5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39" fontId="5" fillId="2" borderId="11" xfId="0" applyNumberFormat="1" applyFont="1" applyFill="1" applyBorder="1" applyAlignment="1">
      <alignment horizontal="right" vertical="center"/>
    </xf>
    <xf numFmtId="39" fontId="5" fillId="2" borderId="11" xfId="0" applyNumberFormat="1" applyFont="1" applyFill="1" applyBorder="1" applyAlignment="1">
      <alignment horizontal="right" vertical="center" wrapText="1"/>
    </xf>
    <xf numFmtId="39" fontId="5" fillId="2" borderId="12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9" fontId="5" fillId="2" borderId="1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9" fontId="5" fillId="2" borderId="5" xfId="0" applyNumberFormat="1" applyFont="1" applyFill="1" applyBorder="1" applyAlignment="1">
      <alignment horizontal="center" vertical="center" wrapText="1"/>
    </xf>
    <xf numFmtId="39" fontId="5" fillId="2" borderId="1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zoomScaleNormal="100" workbookViewId="0">
      <selection activeCell="E10" sqref="E10:L10"/>
    </sheetView>
  </sheetViews>
  <sheetFormatPr defaultColWidth="8.83203125" defaultRowHeight="10.5"/>
  <cols>
    <col min="1" max="1" width="4.5" customWidth="1"/>
    <col min="2" max="2" width="3.33203125" customWidth="1"/>
    <col min="3" max="3" width="19.5" customWidth="1"/>
    <col min="4" max="4" width="19.6640625" customWidth="1"/>
    <col min="5" max="5" width="17.1640625" customWidth="1"/>
    <col min="6" max="6" width="15.83203125" customWidth="1"/>
    <col min="7" max="7" width="4.5" customWidth="1"/>
    <col min="8" max="8" width="14.33203125" customWidth="1"/>
    <col min="9" max="9" width="15.1640625" customWidth="1"/>
    <col min="10" max="10" width="3.6640625" customWidth="1"/>
    <col min="11" max="11" width="18.6640625" customWidth="1"/>
    <col min="12" max="12" width="17.33203125" customWidth="1"/>
    <col min="13" max="13" width="7.1640625" customWidth="1"/>
    <col min="14" max="14" width="10.5" customWidth="1"/>
    <col min="15" max="15" width="17.33203125" customWidth="1"/>
    <col min="16" max="16" width="11.5" customWidth="1"/>
    <col min="17" max="17" width="8.5" customWidth="1"/>
    <col min="18" max="18" width="2.6640625" customWidth="1"/>
  </cols>
  <sheetData>
    <row r="1" spans="1:17" ht="16.5" customHeight="1">
      <c r="B1" s="1"/>
      <c r="C1" s="1"/>
      <c r="D1" s="1"/>
      <c r="E1" s="1"/>
      <c r="F1" s="1"/>
      <c r="G1" s="1"/>
      <c r="H1" s="1"/>
      <c r="I1" s="2"/>
      <c r="J1" s="3"/>
      <c r="K1" s="4"/>
      <c r="L1" s="4"/>
      <c r="M1" s="4"/>
      <c r="N1" s="4"/>
      <c r="O1" s="41" t="s">
        <v>0</v>
      </c>
      <c r="P1" s="41"/>
      <c r="Q1" s="41"/>
    </row>
    <row r="2" spans="1:17" ht="16.5" customHeight="1">
      <c r="B2" s="1"/>
      <c r="C2" s="1"/>
      <c r="D2" s="1"/>
      <c r="E2" s="1"/>
      <c r="F2" s="1"/>
      <c r="G2" s="1"/>
      <c r="H2" s="1"/>
      <c r="I2" s="2"/>
      <c r="J2" s="3"/>
      <c r="K2" s="4"/>
      <c r="L2" s="4"/>
      <c r="M2" s="4"/>
      <c r="N2" s="41" t="s">
        <v>223</v>
      </c>
      <c r="O2" s="41"/>
      <c r="P2" s="41"/>
      <c r="Q2" s="41"/>
    </row>
    <row r="3" spans="1:17" ht="16.5" customHeight="1">
      <c r="B3" s="1"/>
      <c r="C3" s="1"/>
      <c r="D3" s="1"/>
      <c r="E3" s="1"/>
      <c r="F3" s="1"/>
      <c r="G3" s="1"/>
      <c r="H3" s="1"/>
      <c r="I3" s="2"/>
      <c r="J3" s="3"/>
      <c r="K3" s="4"/>
      <c r="L3" s="4"/>
      <c r="M3" s="4"/>
      <c r="N3" s="4"/>
      <c r="O3" s="41" t="s">
        <v>1</v>
      </c>
      <c r="P3" s="41"/>
      <c r="Q3" s="41"/>
    </row>
    <row r="4" spans="1:17" ht="16.5" customHeight="1">
      <c r="B4" s="1"/>
      <c r="C4" s="1"/>
      <c r="D4" s="1"/>
      <c r="E4" s="1"/>
      <c r="F4" s="1"/>
      <c r="G4" s="1"/>
      <c r="H4" s="1"/>
      <c r="I4" s="2"/>
      <c r="J4" s="3"/>
      <c r="K4" s="4"/>
      <c r="L4" s="4"/>
      <c r="M4" s="41" t="s">
        <v>224</v>
      </c>
      <c r="N4" s="41"/>
      <c r="O4" s="41"/>
      <c r="P4" s="41"/>
      <c r="Q4" s="41"/>
    </row>
    <row r="5" spans="1:17" ht="16.5" customHeight="1">
      <c r="B5" s="1"/>
      <c r="C5" s="1"/>
      <c r="D5" s="1"/>
      <c r="E5" s="1"/>
      <c r="F5" s="1"/>
      <c r="G5" s="1"/>
      <c r="H5" s="1"/>
      <c r="I5" s="41" t="s">
        <v>2</v>
      </c>
      <c r="J5" s="41"/>
      <c r="K5" s="41"/>
      <c r="L5" s="41"/>
      <c r="M5" s="41"/>
      <c r="N5" s="41"/>
      <c r="O5" s="41"/>
      <c r="P5" s="41"/>
      <c r="Q5" s="41"/>
    </row>
    <row r="6" spans="1:17" ht="12.75" customHeight="1">
      <c r="B6" s="1"/>
      <c r="C6" s="1"/>
      <c r="D6" s="1"/>
      <c r="E6" s="1"/>
      <c r="F6" s="1"/>
      <c r="G6" s="1"/>
      <c r="H6" s="1"/>
      <c r="I6" s="1"/>
    </row>
    <row r="7" spans="1:17" ht="33" customHeight="1">
      <c r="A7" s="42" t="s">
        <v>226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ht="16.5" customHeight="1">
      <c r="B8" s="5"/>
      <c r="C8" s="5"/>
      <c r="D8" s="5"/>
      <c r="E8" s="5"/>
      <c r="F8" s="5"/>
      <c r="G8" s="5"/>
    </row>
    <row r="9" spans="1:17" ht="24" customHeight="1">
      <c r="A9" s="43" t="s">
        <v>3</v>
      </c>
      <c r="B9" s="43"/>
      <c r="C9" s="44" t="s">
        <v>4</v>
      </c>
      <c r="D9" s="45" t="s">
        <v>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ht="22.5" customHeight="1">
      <c r="A10" s="43"/>
      <c r="B10" s="43"/>
      <c r="C10" s="44"/>
      <c r="D10" s="46" t="s">
        <v>6</v>
      </c>
      <c r="E10" s="47" t="s">
        <v>5</v>
      </c>
      <c r="F10" s="47"/>
      <c r="G10" s="47"/>
      <c r="H10" s="47"/>
      <c r="I10" s="47"/>
      <c r="J10" s="47"/>
      <c r="K10" s="47"/>
      <c r="L10" s="47"/>
      <c r="M10" s="46" t="s">
        <v>7</v>
      </c>
      <c r="N10" s="46"/>
      <c r="O10" s="48" t="s">
        <v>8</v>
      </c>
      <c r="P10" s="48"/>
      <c r="Q10" s="48"/>
    </row>
    <row r="11" spans="1:17" ht="34.5" customHeight="1">
      <c r="A11" s="43"/>
      <c r="B11" s="43"/>
      <c r="C11" s="44"/>
      <c r="D11" s="44"/>
      <c r="E11" s="47" t="s">
        <v>9</v>
      </c>
      <c r="F11" s="47" t="s">
        <v>10</v>
      </c>
      <c r="G11" s="46" t="s">
        <v>11</v>
      </c>
      <c r="H11" s="46"/>
      <c r="I11" s="46" t="s">
        <v>12</v>
      </c>
      <c r="J11" s="46"/>
      <c r="K11" s="46" t="s">
        <v>13</v>
      </c>
      <c r="L11" s="7" t="s">
        <v>8</v>
      </c>
      <c r="M11" s="46"/>
      <c r="N11" s="46"/>
      <c r="O11" s="46" t="s">
        <v>14</v>
      </c>
      <c r="P11" s="48" t="s">
        <v>15</v>
      </c>
      <c r="Q11" s="48"/>
    </row>
    <row r="12" spans="1:17" ht="62.65" customHeight="1">
      <c r="A12" s="43"/>
      <c r="B12" s="43"/>
      <c r="C12" s="44"/>
      <c r="D12" s="44"/>
      <c r="E12" s="47"/>
      <c r="F12" s="47"/>
      <c r="G12" s="46"/>
      <c r="H12" s="46"/>
      <c r="I12" s="46"/>
      <c r="J12" s="46"/>
      <c r="K12" s="46"/>
      <c r="L12" s="7" t="s">
        <v>16</v>
      </c>
      <c r="M12" s="46"/>
      <c r="N12" s="46"/>
      <c r="O12" s="46"/>
      <c r="P12" s="48"/>
      <c r="Q12" s="48"/>
    </row>
    <row r="13" spans="1:17" ht="13.9" customHeight="1">
      <c r="A13" s="49" t="s">
        <v>3</v>
      </c>
      <c r="B13" s="49"/>
      <c r="C13" s="10" t="s">
        <v>17</v>
      </c>
      <c r="D13" s="10" t="s">
        <v>18</v>
      </c>
      <c r="E13" s="10" t="s">
        <v>19</v>
      </c>
      <c r="F13" s="10" t="s">
        <v>20</v>
      </c>
      <c r="G13" s="50" t="s">
        <v>21</v>
      </c>
      <c r="H13" s="50"/>
      <c r="I13" s="50" t="s">
        <v>22</v>
      </c>
      <c r="J13" s="50"/>
      <c r="K13" s="10" t="s">
        <v>23</v>
      </c>
      <c r="L13" s="10" t="s">
        <v>24</v>
      </c>
      <c r="M13" s="50" t="s">
        <v>25</v>
      </c>
      <c r="N13" s="50"/>
      <c r="O13" s="10" t="s">
        <v>26</v>
      </c>
      <c r="P13" s="51" t="s">
        <v>27</v>
      </c>
      <c r="Q13" s="51"/>
    </row>
    <row r="14" spans="1:17" ht="13.7" customHeight="1">
      <c r="A14" s="52" t="s">
        <v>28</v>
      </c>
      <c r="B14" s="52"/>
      <c r="C14" s="13">
        <f t="shared" ref="C14:C31" si="0">SUM(D14,M14)</f>
        <v>44328401.979999997</v>
      </c>
      <c r="D14" s="13">
        <f>SUM(E14:K14)</f>
        <v>40169790.719999999</v>
      </c>
      <c r="E14" s="13">
        <v>5254645</v>
      </c>
      <c r="F14" s="13">
        <v>382000</v>
      </c>
      <c r="G14" s="53">
        <v>7770853</v>
      </c>
      <c r="H14" s="53"/>
      <c r="I14" s="54">
        <v>16140408.26</v>
      </c>
      <c r="J14" s="54"/>
      <c r="K14" s="13">
        <v>10621884.460000001</v>
      </c>
      <c r="L14" s="13">
        <v>4958732</v>
      </c>
      <c r="M14" s="54">
        <v>4158611.26</v>
      </c>
      <c r="N14" s="54"/>
      <c r="O14" s="13">
        <v>500000</v>
      </c>
      <c r="P14" s="55">
        <v>3658611.26</v>
      </c>
      <c r="Q14" s="55"/>
    </row>
    <row r="15" spans="1:17" ht="13.7" customHeight="1">
      <c r="A15" s="52" t="s">
        <v>29</v>
      </c>
      <c r="B15" s="52"/>
      <c r="C15" s="13">
        <f t="shared" si="0"/>
        <v>45341044</v>
      </c>
      <c r="D15" s="13">
        <f>SUM(E15:K15)</f>
        <v>39240683</v>
      </c>
      <c r="E15" s="13">
        <v>5450000</v>
      </c>
      <c r="F15" s="13">
        <v>500000</v>
      </c>
      <c r="G15" s="53">
        <v>7950000</v>
      </c>
      <c r="H15" s="53"/>
      <c r="I15" s="54">
        <v>14090683</v>
      </c>
      <c r="J15" s="54"/>
      <c r="K15" s="13">
        <v>11250000</v>
      </c>
      <c r="L15" s="13">
        <v>5379200</v>
      </c>
      <c r="M15" s="54">
        <v>6100361</v>
      </c>
      <c r="N15" s="54"/>
      <c r="O15" s="13">
        <v>1293484</v>
      </c>
      <c r="P15" s="55">
        <v>4806877</v>
      </c>
      <c r="Q15" s="55"/>
    </row>
    <row r="16" spans="1:17" ht="13.7" customHeight="1">
      <c r="A16" s="52" t="s">
        <v>30</v>
      </c>
      <c r="B16" s="52"/>
      <c r="C16" s="13">
        <f t="shared" si="0"/>
        <v>43233500</v>
      </c>
      <c r="D16" s="13">
        <f>SUM(E16:K16)</f>
        <v>39400000</v>
      </c>
      <c r="E16" s="13">
        <v>5600000</v>
      </c>
      <c r="F16" s="13">
        <v>550000</v>
      </c>
      <c r="G16" s="53">
        <v>8050000</v>
      </c>
      <c r="H16" s="53"/>
      <c r="I16" s="54">
        <v>13750000</v>
      </c>
      <c r="J16" s="54"/>
      <c r="K16" s="13">
        <v>11450000</v>
      </c>
      <c r="L16" s="13">
        <v>5486700</v>
      </c>
      <c r="M16" s="54">
        <f t="shared" ref="M16:M31" si="1">SUM(O16:Q16)</f>
        <v>3833500</v>
      </c>
      <c r="N16" s="54"/>
      <c r="O16" s="13">
        <v>1026833</v>
      </c>
      <c r="P16" s="55">
        <v>2806667</v>
      </c>
      <c r="Q16" s="55"/>
    </row>
    <row r="17" spans="1:17" ht="13.7" customHeight="1">
      <c r="A17" s="52" t="s">
        <v>31</v>
      </c>
      <c r="B17" s="52"/>
      <c r="C17" s="13">
        <f t="shared" si="0"/>
        <v>43533500</v>
      </c>
      <c r="D17" s="13">
        <f>SUM(E17:K17)</f>
        <v>39700000</v>
      </c>
      <c r="E17" s="13">
        <v>5700000</v>
      </c>
      <c r="F17" s="13">
        <v>550000</v>
      </c>
      <c r="G17" s="53">
        <v>8100000</v>
      </c>
      <c r="H17" s="53"/>
      <c r="I17" s="54">
        <v>13850000</v>
      </c>
      <c r="J17" s="54"/>
      <c r="K17" s="13">
        <v>11500000</v>
      </c>
      <c r="L17" s="13">
        <v>5596400</v>
      </c>
      <c r="M17" s="54">
        <f t="shared" si="1"/>
        <v>3833500</v>
      </c>
      <c r="N17" s="54"/>
      <c r="O17" s="13">
        <v>1026833</v>
      </c>
      <c r="P17" s="55">
        <v>2806667</v>
      </c>
      <c r="Q17" s="55"/>
    </row>
    <row r="18" spans="1:17" ht="13.7" customHeight="1">
      <c r="A18" s="52" t="s">
        <v>32</v>
      </c>
      <c r="B18" s="52"/>
      <c r="C18" s="13">
        <f t="shared" si="0"/>
        <v>40700000</v>
      </c>
      <c r="D18" s="13">
        <v>39900000</v>
      </c>
      <c r="E18" s="13">
        <v>5700000</v>
      </c>
      <c r="F18" s="13">
        <v>550000</v>
      </c>
      <c r="G18" s="53">
        <v>8150000</v>
      </c>
      <c r="H18" s="53"/>
      <c r="I18" s="54">
        <v>13900000</v>
      </c>
      <c r="J18" s="54"/>
      <c r="K18" s="13">
        <v>11200000</v>
      </c>
      <c r="L18" s="13">
        <v>5708300</v>
      </c>
      <c r="M18" s="54">
        <f t="shared" si="1"/>
        <v>800000</v>
      </c>
      <c r="N18" s="54"/>
      <c r="O18" s="13">
        <v>300000</v>
      </c>
      <c r="P18" s="55">
        <v>500000</v>
      </c>
      <c r="Q18" s="55"/>
    </row>
    <row r="19" spans="1:17" ht="13.7" customHeight="1">
      <c r="A19" s="52" t="s">
        <v>33</v>
      </c>
      <c r="B19" s="52"/>
      <c r="C19" s="13">
        <f t="shared" si="0"/>
        <v>39880000</v>
      </c>
      <c r="D19" s="13">
        <f t="shared" ref="D19:D31" si="2">SUM(E19:K19)</f>
        <v>39680000</v>
      </c>
      <c r="E19" s="13">
        <v>5800000</v>
      </c>
      <c r="F19" s="13">
        <v>450000</v>
      </c>
      <c r="G19" s="53">
        <v>8150000</v>
      </c>
      <c r="H19" s="53"/>
      <c r="I19" s="54">
        <v>13900000</v>
      </c>
      <c r="J19" s="54"/>
      <c r="K19" s="13">
        <v>11380000</v>
      </c>
      <c r="L19" s="13">
        <v>5822400</v>
      </c>
      <c r="M19" s="54">
        <f t="shared" si="1"/>
        <v>200000</v>
      </c>
      <c r="N19" s="54"/>
      <c r="O19" s="13">
        <v>200000</v>
      </c>
      <c r="P19" s="55">
        <v>0</v>
      </c>
      <c r="Q19" s="55"/>
    </row>
    <row r="20" spans="1:17" ht="13.7" customHeight="1">
      <c r="A20" s="52" t="s">
        <v>34</v>
      </c>
      <c r="B20" s="52"/>
      <c r="C20" s="13">
        <f t="shared" si="0"/>
        <v>39700000</v>
      </c>
      <c r="D20" s="13">
        <f t="shared" si="2"/>
        <v>39650000</v>
      </c>
      <c r="E20" s="13">
        <v>5800000</v>
      </c>
      <c r="F20" s="13">
        <v>450000</v>
      </c>
      <c r="G20" s="53">
        <v>8200000</v>
      </c>
      <c r="H20" s="53"/>
      <c r="I20" s="54">
        <v>13750000</v>
      </c>
      <c r="J20" s="54"/>
      <c r="K20" s="13">
        <v>11450000</v>
      </c>
      <c r="L20" s="13">
        <v>5938800</v>
      </c>
      <c r="M20" s="54">
        <f t="shared" si="1"/>
        <v>50000</v>
      </c>
      <c r="N20" s="54"/>
      <c r="O20" s="13">
        <v>50000</v>
      </c>
      <c r="P20" s="55">
        <v>0</v>
      </c>
      <c r="Q20" s="55"/>
    </row>
    <row r="21" spans="1:17" ht="13.7" customHeight="1">
      <c r="A21" s="52" t="s">
        <v>35</v>
      </c>
      <c r="B21" s="52"/>
      <c r="C21" s="13">
        <f t="shared" si="0"/>
        <v>39978000</v>
      </c>
      <c r="D21" s="13">
        <f t="shared" si="2"/>
        <v>39928000</v>
      </c>
      <c r="E21" s="13">
        <v>5828000</v>
      </c>
      <c r="F21" s="13">
        <v>450000</v>
      </c>
      <c r="G21" s="53">
        <v>8250000</v>
      </c>
      <c r="H21" s="53"/>
      <c r="I21" s="54">
        <v>13900000</v>
      </c>
      <c r="J21" s="54"/>
      <c r="K21" s="13">
        <v>11500000</v>
      </c>
      <c r="L21" s="13">
        <v>6057600</v>
      </c>
      <c r="M21" s="54">
        <f t="shared" si="1"/>
        <v>50000</v>
      </c>
      <c r="N21" s="54"/>
      <c r="O21" s="13">
        <v>50000</v>
      </c>
      <c r="P21" s="55">
        <v>0</v>
      </c>
      <c r="Q21" s="55"/>
    </row>
    <row r="22" spans="1:17" ht="13.7" customHeight="1">
      <c r="A22" s="52" t="s">
        <v>36</v>
      </c>
      <c r="B22" s="52"/>
      <c r="C22" s="13">
        <f t="shared" si="0"/>
        <v>40120000</v>
      </c>
      <c r="D22" s="13">
        <f t="shared" si="2"/>
        <v>40070000</v>
      </c>
      <c r="E22" s="13">
        <v>5850000</v>
      </c>
      <c r="F22" s="13">
        <v>450000</v>
      </c>
      <c r="G22" s="53">
        <v>8300000</v>
      </c>
      <c r="H22" s="53"/>
      <c r="I22" s="54">
        <v>13920000</v>
      </c>
      <c r="J22" s="54"/>
      <c r="K22" s="13">
        <v>11550000</v>
      </c>
      <c r="L22" s="13">
        <v>6178700</v>
      </c>
      <c r="M22" s="54">
        <f t="shared" si="1"/>
        <v>50000</v>
      </c>
      <c r="N22" s="54"/>
      <c r="O22" s="13">
        <v>50000</v>
      </c>
      <c r="P22" s="55">
        <v>0</v>
      </c>
      <c r="Q22" s="55"/>
    </row>
    <row r="23" spans="1:17" ht="13.7" customHeight="1">
      <c r="A23" s="52" t="s">
        <v>37</v>
      </c>
      <c r="B23" s="52"/>
      <c r="C23" s="13">
        <f t="shared" si="0"/>
        <v>40300000</v>
      </c>
      <c r="D23" s="13">
        <f t="shared" si="2"/>
        <v>40250000</v>
      </c>
      <c r="E23" s="13">
        <v>5900000</v>
      </c>
      <c r="F23" s="13">
        <v>450000</v>
      </c>
      <c r="G23" s="53">
        <v>8350000</v>
      </c>
      <c r="H23" s="53"/>
      <c r="I23" s="54">
        <v>13950000</v>
      </c>
      <c r="J23" s="54"/>
      <c r="K23" s="13">
        <v>11600000</v>
      </c>
      <c r="L23" s="13">
        <v>6302200</v>
      </c>
      <c r="M23" s="54">
        <f t="shared" si="1"/>
        <v>50000</v>
      </c>
      <c r="N23" s="54"/>
      <c r="O23" s="13">
        <v>50000</v>
      </c>
      <c r="P23" s="55">
        <v>0</v>
      </c>
      <c r="Q23" s="55"/>
    </row>
    <row r="24" spans="1:17" ht="17.850000000000001" customHeight="1">
      <c r="A24" s="52" t="s">
        <v>38</v>
      </c>
      <c r="B24" s="52"/>
      <c r="C24" s="13">
        <f t="shared" si="0"/>
        <v>40420000</v>
      </c>
      <c r="D24" s="13">
        <f t="shared" si="2"/>
        <v>40370000</v>
      </c>
      <c r="E24" s="13">
        <v>5920000</v>
      </c>
      <c r="F24" s="13">
        <v>450000</v>
      </c>
      <c r="G24" s="53">
        <v>8400000</v>
      </c>
      <c r="H24" s="53"/>
      <c r="I24" s="54">
        <v>13980000</v>
      </c>
      <c r="J24" s="54"/>
      <c r="K24" s="13">
        <v>11620000</v>
      </c>
      <c r="L24" s="13">
        <v>6428200</v>
      </c>
      <c r="M24" s="54">
        <f t="shared" si="1"/>
        <v>50000</v>
      </c>
      <c r="N24" s="54"/>
      <c r="O24" s="13">
        <v>50000</v>
      </c>
      <c r="P24" s="55">
        <v>0</v>
      </c>
      <c r="Q24" s="55"/>
    </row>
    <row r="25" spans="1:17" ht="13.7" customHeight="1">
      <c r="A25" s="52" t="s">
        <v>39</v>
      </c>
      <c r="B25" s="52"/>
      <c r="C25" s="13">
        <f t="shared" si="0"/>
        <v>40550000</v>
      </c>
      <c r="D25" s="13">
        <f t="shared" si="2"/>
        <v>40500000</v>
      </c>
      <c r="E25" s="13">
        <v>5950000</v>
      </c>
      <c r="F25" s="13">
        <v>450000</v>
      </c>
      <c r="G25" s="53">
        <v>8450000</v>
      </c>
      <c r="H25" s="53"/>
      <c r="I25" s="54">
        <v>14000000</v>
      </c>
      <c r="J25" s="54"/>
      <c r="K25" s="13">
        <v>11650000</v>
      </c>
      <c r="L25" s="13">
        <v>6556700</v>
      </c>
      <c r="M25" s="54">
        <f t="shared" si="1"/>
        <v>50000</v>
      </c>
      <c r="N25" s="54"/>
      <c r="O25" s="13">
        <v>50000</v>
      </c>
      <c r="P25" s="55">
        <v>0</v>
      </c>
      <c r="Q25" s="55"/>
    </row>
    <row r="26" spans="1:17" ht="13.7" customHeight="1">
      <c r="A26" s="52" t="s">
        <v>40</v>
      </c>
      <c r="B26" s="52"/>
      <c r="C26" s="13">
        <f t="shared" si="0"/>
        <v>40860000</v>
      </c>
      <c r="D26" s="13">
        <f t="shared" si="2"/>
        <v>40810000</v>
      </c>
      <c r="E26" s="13">
        <v>5980000</v>
      </c>
      <c r="F26" s="13">
        <v>450000</v>
      </c>
      <c r="G26" s="53">
        <v>8500000</v>
      </c>
      <c r="H26" s="53"/>
      <c r="I26" s="54">
        <v>14200000</v>
      </c>
      <c r="J26" s="54"/>
      <c r="K26" s="13">
        <v>11680000</v>
      </c>
      <c r="L26" s="13">
        <v>6687800</v>
      </c>
      <c r="M26" s="54">
        <f t="shared" si="1"/>
        <v>50000</v>
      </c>
      <c r="N26" s="54"/>
      <c r="O26" s="13">
        <v>50000</v>
      </c>
      <c r="P26" s="55">
        <v>0</v>
      </c>
      <c r="Q26" s="55"/>
    </row>
    <row r="27" spans="1:17" ht="13.7" customHeight="1">
      <c r="A27" s="52" t="s">
        <v>41</v>
      </c>
      <c r="B27" s="52"/>
      <c r="C27" s="13">
        <f t="shared" si="0"/>
        <v>41300000</v>
      </c>
      <c r="D27" s="13">
        <f t="shared" si="2"/>
        <v>41250000</v>
      </c>
      <c r="E27" s="13">
        <v>6300000</v>
      </c>
      <c r="F27" s="13">
        <v>450000</v>
      </c>
      <c r="G27" s="53">
        <v>8550000</v>
      </c>
      <c r="H27" s="53"/>
      <c r="I27" s="54">
        <v>14250000</v>
      </c>
      <c r="J27" s="54"/>
      <c r="K27" s="13">
        <v>11700000</v>
      </c>
      <c r="L27" s="13">
        <v>6821500</v>
      </c>
      <c r="M27" s="54">
        <f t="shared" si="1"/>
        <v>50000</v>
      </c>
      <c r="N27" s="54"/>
      <c r="O27" s="13">
        <v>50000</v>
      </c>
      <c r="P27" s="55">
        <v>0</v>
      </c>
      <c r="Q27" s="55"/>
    </row>
    <row r="28" spans="1:17" ht="13.7" customHeight="1">
      <c r="A28" s="52" t="s">
        <v>42</v>
      </c>
      <c r="B28" s="52"/>
      <c r="C28" s="13">
        <f t="shared" si="0"/>
        <v>41500000</v>
      </c>
      <c r="D28" s="13">
        <f t="shared" si="2"/>
        <v>41450000</v>
      </c>
      <c r="E28" s="13">
        <v>6350000</v>
      </c>
      <c r="F28" s="13">
        <v>450000</v>
      </c>
      <c r="G28" s="53">
        <v>8600000</v>
      </c>
      <c r="H28" s="53"/>
      <c r="I28" s="54">
        <v>14300000</v>
      </c>
      <c r="J28" s="54"/>
      <c r="K28" s="13">
        <v>11750000</v>
      </c>
      <c r="L28" s="13">
        <v>6957930</v>
      </c>
      <c r="M28" s="54">
        <f t="shared" si="1"/>
        <v>50000</v>
      </c>
      <c r="N28" s="54"/>
      <c r="O28" s="13">
        <v>50000</v>
      </c>
      <c r="P28" s="55">
        <v>0</v>
      </c>
      <c r="Q28" s="55"/>
    </row>
    <row r="29" spans="1:17" ht="13.7" customHeight="1">
      <c r="A29" s="52" t="s">
        <v>43</v>
      </c>
      <c r="B29" s="52"/>
      <c r="C29" s="13">
        <f t="shared" si="0"/>
        <v>41300000</v>
      </c>
      <c r="D29" s="13">
        <f t="shared" si="2"/>
        <v>41250000</v>
      </c>
      <c r="E29" s="13">
        <v>6150000</v>
      </c>
      <c r="F29" s="13">
        <v>450000</v>
      </c>
      <c r="G29" s="53">
        <v>8600000</v>
      </c>
      <c r="H29" s="53"/>
      <c r="I29" s="54">
        <v>14300000</v>
      </c>
      <c r="J29" s="54"/>
      <c r="K29" s="13">
        <v>11750000</v>
      </c>
      <c r="L29" s="13">
        <v>7000000</v>
      </c>
      <c r="M29" s="54">
        <f t="shared" si="1"/>
        <v>50000</v>
      </c>
      <c r="N29" s="54"/>
      <c r="O29" s="13">
        <v>50000</v>
      </c>
      <c r="P29" s="55">
        <v>0</v>
      </c>
      <c r="Q29" s="55"/>
    </row>
    <row r="30" spans="1:17" ht="13.7" customHeight="1">
      <c r="A30" s="52" t="s">
        <v>44</v>
      </c>
      <c r="B30" s="52"/>
      <c r="C30" s="13">
        <f t="shared" si="0"/>
        <v>41300000</v>
      </c>
      <c r="D30" s="13">
        <f t="shared" si="2"/>
        <v>41250000</v>
      </c>
      <c r="E30" s="13">
        <v>6150000</v>
      </c>
      <c r="F30" s="13">
        <v>450000</v>
      </c>
      <c r="G30" s="53">
        <v>8600000</v>
      </c>
      <c r="H30" s="53"/>
      <c r="I30" s="54">
        <v>14300000</v>
      </c>
      <c r="J30" s="54"/>
      <c r="K30" s="13">
        <v>11750000</v>
      </c>
      <c r="L30" s="13">
        <v>7000000</v>
      </c>
      <c r="M30" s="54">
        <f t="shared" si="1"/>
        <v>50000</v>
      </c>
      <c r="N30" s="54"/>
      <c r="O30" s="13">
        <v>50000</v>
      </c>
      <c r="P30" s="55">
        <v>0</v>
      </c>
      <c r="Q30" s="55"/>
    </row>
    <row r="31" spans="1:17" ht="13.5" customHeight="1">
      <c r="A31" s="56" t="s">
        <v>45</v>
      </c>
      <c r="B31" s="56"/>
      <c r="C31" s="16">
        <f t="shared" si="0"/>
        <v>41500000</v>
      </c>
      <c r="D31" s="16">
        <f t="shared" si="2"/>
        <v>41450000</v>
      </c>
      <c r="E31" s="16">
        <v>6350000</v>
      </c>
      <c r="F31" s="16">
        <v>450000</v>
      </c>
      <c r="G31" s="57">
        <v>8600000</v>
      </c>
      <c r="H31" s="57"/>
      <c r="I31" s="58">
        <v>14300000</v>
      </c>
      <c r="J31" s="58"/>
      <c r="K31" s="16">
        <v>11750000</v>
      </c>
      <c r="L31" s="16">
        <v>7000000</v>
      </c>
      <c r="M31" s="58">
        <f t="shared" si="1"/>
        <v>50000</v>
      </c>
      <c r="N31" s="58"/>
      <c r="O31" s="16">
        <v>50000</v>
      </c>
      <c r="P31" s="59">
        <v>0</v>
      </c>
      <c r="Q31" s="59"/>
    </row>
    <row r="36" spans="1:17" ht="10.5" customHeight="1">
      <c r="A36" s="60" t="s">
        <v>46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</sheetData>
  <mergeCells count="116">
    <mergeCell ref="A31:B31"/>
    <mergeCell ref="G31:H31"/>
    <mergeCell ref="I31:J31"/>
    <mergeCell ref="M31:N31"/>
    <mergeCell ref="P31:Q31"/>
    <mergeCell ref="A36:Q36"/>
    <mergeCell ref="A29:B29"/>
    <mergeCell ref="G29:H29"/>
    <mergeCell ref="I29:J29"/>
    <mergeCell ref="M29:N29"/>
    <mergeCell ref="P29:Q29"/>
    <mergeCell ref="A30:B30"/>
    <mergeCell ref="G30:H30"/>
    <mergeCell ref="I30:J30"/>
    <mergeCell ref="M30:N30"/>
    <mergeCell ref="P30:Q30"/>
    <mergeCell ref="A27:B27"/>
    <mergeCell ref="G27:H27"/>
    <mergeCell ref="I27:J27"/>
    <mergeCell ref="M27:N27"/>
    <mergeCell ref="P27:Q27"/>
    <mergeCell ref="A28:B28"/>
    <mergeCell ref="G28:H28"/>
    <mergeCell ref="I28:J28"/>
    <mergeCell ref="M28:N28"/>
    <mergeCell ref="P28:Q28"/>
    <mergeCell ref="A25:B25"/>
    <mergeCell ref="G25:H25"/>
    <mergeCell ref="I25:J25"/>
    <mergeCell ref="M25:N25"/>
    <mergeCell ref="P25:Q25"/>
    <mergeCell ref="A26:B26"/>
    <mergeCell ref="G26:H26"/>
    <mergeCell ref="I26:J26"/>
    <mergeCell ref="M26:N26"/>
    <mergeCell ref="P26:Q26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O1:Q1"/>
    <mergeCell ref="N2:Q2"/>
    <mergeCell ref="O3:Q3"/>
    <mergeCell ref="M4:Q4"/>
    <mergeCell ref="I5:Q5"/>
    <mergeCell ref="A7:Q7"/>
    <mergeCell ref="A9:B12"/>
    <mergeCell ref="C9:C12"/>
    <mergeCell ref="D9:Q9"/>
    <mergeCell ref="D10:D12"/>
    <mergeCell ref="E10:L10"/>
    <mergeCell ref="M10:N12"/>
    <mergeCell ref="O10:Q10"/>
    <mergeCell ref="E11:E12"/>
    <mergeCell ref="F11:F12"/>
    <mergeCell ref="G11:H12"/>
    <mergeCell ref="I11:J12"/>
    <mergeCell ref="K11:K12"/>
    <mergeCell ref="O11:O12"/>
    <mergeCell ref="P11:Q12"/>
  </mergeCells>
  <pageMargins left="0.39370078740157483" right="0.39370078740157483" top="0.39370078740157483" bottom="0.39370078740157483" header="0.51181102362204722" footer="0"/>
  <pageSetup paperSize="9" scale="84" firstPageNumber="0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7:M29"/>
  <sheetViews>
    <sheetView topLeftCell="B4" zoomScaleNormal="100" workbookViewId="0">
      <selection activeCell="R13" sqref="R13"/>
    </sheetView>
  </sheetViews>
  <sheetFormatPr defaultColWidth="8.83203125"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2" customWidth="1"/>
    <col min="12" max="12" width="17.83203125" customWidth="1"/>
    <col min="13" max="13" width="13.5" customWidth="1"/>
    <col min="14" max="14" width="2.6640625" customWidth="1"/>
  </cols>
  <sheetData>
    <row r="7" spans="1:13" ht="19.5" customHeight="1">
      <c r="A7" s="61" t="s">
        <v>3</v>
      </c>
      <c r="B7" s="44" t="s">
        <v>47</v>
      </c>
      <c r="C7" s="45" t="s">
        <v>5</v>
      </c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23.25" customHeight="1">
      <c r="A8" s="61"/>
      <c r="B8" s="44"/>
      <c r="C8" s="46" t="s">
        <v>48</v>
      </c>
      <c r="D8" s="47" t="s">
        <v>8</v>
      </c>
      <c r="E8" s="47"/>
      <c r="F8" s="47"/>
      <c r="G8" s="47"/>
      <c r="H8" s="47"/>
      <c r="I8" s="47"/>
      <c r="J8" s="46" t="s">
        <v>49</v>
      </c>
      <c r="K8" s="46"/>
      <c r="L8" s="48" t="s">
        <v>8</v>
      </c>
      <c r="M8" s="48"/>
    </row>
    <row r="9" spans="1:13" ht="24" customHeight="1">
      <c r="A9" s="61"/>
      <c r="B9" s="44"/>
      <c r="C9" s="44"/>
      <c r="D9" s="46" t="s">
        <v>50</v>
      </c>
      <c r="E9" s="46" t="s">
        <v>51</v>
      </c>
      <c r="F9" s="7" t="s">
        <v>8</v>
      </c>
      <c r="G9" s="46" t="s">
        <v>52</v>
      </c>
      <c r="H9" s="47" t="s">
        <v>8</v>
      </c>
      <c r="I9" s="47"/>
      <c r="J9" s="46"/>
      <c r="K9" s="46"/>
      <c r="L9" s="46" t="s">
        <v>53</v>
      </c>
      <c r="M9" s="8" t="s">
        <v>8</v>
      </c>
    </row>
    <row r="10" spans="1:13" ht="171.75" customHeight="1">
      <c r="A10" s="61"/>
      <c r="B10" s="44"/>
      <c r="C10" s="44"/>
      <c r="D10" s="44"/>
      <c r="E10" s="44"/>
      <c r="F10" s="6" t="s">
        <v>54</v>
      </c>
      <c r="G10" s="46"/>
      <c r="H10" s="18" t="s">
        <v>55</v>
      </c>
      <c r="I10" s="18" t="s">
        <v>56</v>
      </c>
      <c r="J10" s="46"/>
      <c r="K10" s="46"/>
      <c r="L10" s="46"/>
      <c r="M10" s="19" t="s">
        <v>57</v>
      </c>
    </row>
    <row r="11" spans="1:13" ht="13.7" customHeight="1">
      <c r="A11" s="9" t="s">
        <v>58</v>
      </c>
      <c r="B11" s="10" t="s">
        <v>59</v>
      </c>
      <c r="C11" s="10" t="s">
        <v>60</v>
      </c>
      <c r="D11" s="10" t="s">
        <v>61</v>
      </c>
      <c r="E11" s="10" t="s">
        <v>62</v>
      </c>
      <c r="F11" s="10" t="s">
        <v>63</v>
      </c>
      <c r="G11" s="10" t="s">
        <v>64</v>
      </c>
      <c r="H11" s="10" t="s">
        <v>65</v>
      </c>
      <c r="I11" s="10" t="s">
        <v>66</v>
      </c>
      <c r="J11" s="50" t="s">
        <v>67</v>
      </c>
      <c r="K11" s="50"/>
      <c r="L11" s="10" t="s">
        <v>68</v>
      </c>
      <c r="M11" s="11" t="s">
        <v>69</v>
      </c>
    </row>
    <row r="12" spans="1:13" ht="13.7" customHeight="1">
      <c r="A12" s="12" t="s">
        <v>28</v>
      </c>
      <c r="B12" s="13">
        <f t="shared" ref="B12:B29" si="0">SUM(C12,J12)</f>
        <v>46748432.030000001</v>
      </c>
      <c r="C12" s="13">
        <v>40130467.619999997</v>
      </c>
      <c r="D12" s="13">
        <v>12185475.560000001</v>
      </c>
      <c r="E12" s="13">
        <v>0</v>
      </c>
      <c r="F12" s="13">
        <v>0</v>
      </c>
      <c r="G12" s="13">
        <v>592415.65</v>
      </c>
      <c r="H12" s="13">
        <v>0</v>
      </c>
      <c r="I12" s="13">
        <v>0</v>
      </c>
      <c r="J12" s="54">
        <v>6617964.4100000001</v>
      </c>
      <c r="K12" s="54"/>
      <c r="L12" s="13">
        <v>2316723.7799999998</v>
      </c>
      <c r="M12" s="14">
        <v>0</v>
      </c>
    </row>
    <row r="13" spans="1:13" ht="13.7" customHeight="1">
      <c r="A13" s="12" t="s">
        <v>29</v>
      </c>
      <c r="B13" s="13">
        <f t="shared" si="0"/>
        <v>47817984</v>
      </c>
      <c r="C13" s="13">
        <v>37011826</v>
      </c>
      <c r="D13" s="13">
        <v>12100000</v>
      </c>
      <c r="E13" s="13">
        <v>0</v>
      </c>
      <c r="F13" s="13">
        <v>0</v>
      </c>
      <c r="G13" s="13">
        <v>687600</v>
      </c>
      <c r="H13" s="13">
        <v>0</v>
      </c>
      <c r="I13" s="13">
        <v>0</v>
      </c>
      <c r="J13" s="54">
        <v>10806158</v>
      </c>
      <c r="K13" s="54"/>
      <c r="L13" s="13">
        <v>2710341</v>
      </c>
      <c r="M13" s="14">
        <v>0</v>
      </c>
    </row>
    <row r="14" spans="1:13" ht="13.7" customHeight="1">
      <c r="A14" s="12" t="s">
        <v>30</v>
      </c>
      <c r="B14" s="13">
        <f t="shared" si="0"/>
        <v>42525280</v>
      </c>
      <c r="C14" s="13">
        <v>36994645</v>
      </c>
      <c r="D14" s="13">
        <v>12200000</v>
      </c>
      <c r="E14" s="13">
        <v>0</v>
      </c>
      <c r="F14" s="13">
        <v>0</v>
      </c>
      <c r="G14" s="13">
        <v>640100</v>
      </c>
      <c r="H14" s="13">
        <v>0</v>
      </c>
      <c r="I14" s="13">
        <v>0</v>
      </c>
      <c r="J14" s="54">
        <v>5530635</v>
      </c>
      <c r="K14" s="54"/>
      <c r="L14" s="13">
        <v>0</v>
      </c>
      <c r="M14" s="14">
        <v>0</v>
      </c>
    </row>
    <row r="15" spans="1:13" ht="13.7" customHeight="1">
      <c r="A15" s="12" t="s">
        <v>31</v>
      </c>
      <c r="B15" s="13">
        <f t="shared" si="0"/>
        <v>41793500</v>
      </c>
      <c r="C15" s="13">
        <v>37200000</v>
      </c>
      <c r="D15" s="13">
        <v>12300000</v>
      </c>
      <c r="E15" s="13">
        <v>0</v>
      </c>
      <c r="F15" s="13">
        <v>0</v>
      </c>
      <c r="G15" s="13">
        <v>570800</v>
      </c>
      <c r="H15" s="13">
        <v>0</v>
      </c>
      <c r="I15" s="13">
        <v>0</v>
      </c>
      <c r="J15" s="54">
        <v>4593500</v>
      </c>
      <c r="K15" s="54"/>
      <c r="L15" s="13">
        <v>0</v>
      </c>
      <c r="M15" s="14">
        <v>0</v>
      </c>
    </row>
    <row r="16" spans="1:13" ht="13.7" customHeight="1">
      <c r="A16" s="12" t="s">
        <v>32</v>
      </c>
      <c r="B16" s="13">
        <f t="shared" si="0"/>
        <v>38940000</v>
      </c>
      <c r="C16" s="13">
        <v>37300000</v>
      </c>
      <c r="D16" s="13">
        <v>12400000</v>
      </c>
      <c r="E16" s="13">
        <v>0</v>
      </c>
      <c r="F16" s="13">
        <v>0</v>
      </c>
      <c r="G16" s="13">
        <v>490100</v>
      </c>
      <c r="H16" s="13">
        <v>0</v>
      </c>
      <c r="I16" s="13">
        <v>0</v>
      </c>
      <c r="J16" s="54">
        <v>1640000</v>
      </c>
      <c r="K16" s="54"/>
      <c r="L16" s="13">
        <v>0</v>
      </c>
      <c r="M16" s="14">
        <v>0</v>
      </c>
    </row>
    <row r="17" spans="1:13" ht="13.7" customHeight="1">
      <c r="A17" s="12" t="s">
        <v>33</v>
      </c>
      <c r="B17" s="13">
        <f t="shared" si="0"/>
        <v>38180000</v>
      </c>
      <c r="C17" s="13">
        <v>37400000</v>
      </c>
      <c r="D17" s="13">
        <v>12500000</v>
      </c>
      <c r="E17" s="13">
        <v>0</v>
      </c>
      <c r="F17" s="13">
        <v>0</v>
      </c>
      <c r="G17" s="13">
        <v>435700</v>
      </c>
      <c r="H17" s="13">
        <v>0</v>
      </c>
      <c r="I17" s="13">
        <v>0</v>
      </c>
      <c r="J17" s="54">
        <v>780000</v>
      </c>
      <c r="K17" s="54"/>
      <c r="L17" s="13">
        <v>0</v>
      </c>
      <c r="M17" s="14">
        <v>0</v>
      </c>
    </row>
    <row r="18" spans="1:13" ht="13.7" customHeight="1">
      <c r="A18" s="12" t="s">
        <v>34</v>
      </c>
      <c r="B18" s="13">
        <f t="shared" si="0"/>
        <v>38000000</v>
      </c>
      <c r="C18" s="13">
        <v>37500000</v>
      </c>
      <c r="D18" s="13">
        <v>12600000</v>
      </c>
      <c r="E18" s="13">
        <v>0</v>
      </c>
      <c r="F18" s="13">
        <v>0</v>
      </c>
      <c r="G18" s="13">
        <v>375500</v>
      </c>
      <c r="H18" s="13">
        <v>0</v>
      </c>
      <c r="I18" s="13">
        <v>0</v>
      </c>
      <c r="J18" s="54">
        <v>500000</v>
      </c>
      <c r="K18" s="54"/>
      <c r="L18" s="13">
        <v>0</v>
      </c>
      <c r="M18" s="14">
        <v>0</v>
      </c>
    </row>
    <row r="19" spans="1:13" ht="13.7" customHeight="1">
      <c r="A19" s="12" t="s">
        <v>35</v>
      </c>
      <c r="B19" s="13">
        <f t="shared" si="0"/>
        <v>38278000</v>
      </c>
      <c r="C19" s="13">
        <v>37600000</v>
      </c>
      <c r="D19" s="13">
        <v>12700000</v>
      </c>
      <c r="E19" s="13">
        <v>0</v>
      </c>
      <c r="F19" s="13">
        <v>0</v>
      </c>
      <c r="G19" s="13">
        <v>320700</v>
      </c>
      <c r="H19" s="13">
        <v>0</v>
      </c>
      <c r="I19" s="13">
        <v>0</v>
      </c>
      <c r="J19" s="54">
        <v>678000</v>
      </c>
      <c r="K19" s="54"/>
      <c r="L19" s="13">
        <v>0</v>
      </c>
      <c r="M19" s="14">
        <v>0</v>
      </c>
    </row>
    <row r="20" spans="1:13" ht="13.7" customHeight="1">
      <c r="A20" s="12" t="s">
        <v>36</v>
      </c>
      <c r="B20" s="13">
        <f t="shared" si="0"/>
        <v>38420000</v>
      </c>
      <c r="C20" s="13">
        <v>37700000</v>
      </c>
      <c r="D20" s="13">
        <v>12800000</v>
      </c>
      <c r="E20" s="13">
        <v>0</v>
      </c>
      <c r="F20" s="13">
        <v>0</v>
      </c>
      <c r="G20" s="13">
        <v>265800</v>
      </c>
      <c r="H20" s="13">
        <v>0</v>
      </c>
      <c r="I20" s="13">
        <v>0</v>
      </c>
      <c r="J20" s="54">
        <v>720000</v>
      </c>
      <c r="K20" s="54"/>
      <c r="L20" s="13">
        <v>0</v>
      </c>
      <c r="M20" s="14">
        <v>0</v>
      </c>
    </row>
    <row r="21" spans="1:13" ht="13.7" customHeight="1">
      <c r="A21" s="12" t="s">
        <v>37</v>
      </c>
      <c r="B21" s="13">
        <f t="shared" si="0"/>
        <v>38600000</v>
      </c>
      <c r="C21" s="13">
        <v>37800000</v>
      </c>
      <c r="D21" s="13">
        <v>12900000</v>
      </c>
      <c r="E21" s="13">
        <v>0</v>
      </c>
      <c r="F21" s="13">
        <v>0</v>
      </c>
      <c r="G21" s="13">
        <v>210600</v>
      </c>
      <c r="H21" s="13">
        <v>0</v>
      </c>
      <c r="I21" s="13">
        <v>0</v>
      </c>
      <c r="J21" s="54">
        <v>800000</v>
      </c>
      <c r="K21" s="54"/>
      <c r="L21" s="13">
        <v>0</v>
      </c>
      <c r="M21" s="14">
        <v>0</v>
      </c>
    </row>
    <row r="22" spans="1:13" ht="13.7" customHeight="1">
      <c r="A22" s="12" t="s">
        <v>38</v>
      </c>
      <c r="B22" s="13">
        <f t="shared" si="0"/>
        <v>38623025</v>
      </c>
      <c r="C22" s="13">
        <v>37900000</v>
      </c>
      <c r="D22" s="13">
        <v>13000000</v>
      </c>
      <c r="E22" s="13">
        <v>0</v>
      </c>
      <c r="F22" s="13">
        <v>0</v>
      </c>
      <c r="G22" s="13">
        <v>151400</v>
      </c>
      <c r="H22" s="13">
        <v>0</v>
      </c>
      <c r="I22" s="13">
        <v>0</v>
      </c>
      <c r="J22" s="54">
        <v>723025</v>
      </c>
      <c r="K22" s="54"/>
      <c r="L22" s="13">
        <v>0</v>
      </c>
      <c r="M22" s="14">
        <v>0</v>
      </c>
    </row>
    <row r="23" spans="1:13" ht="13.7" customHeight="1">
      <c r="A23" s="12" t="s">
        <v>39</v>
      </c>
      <c r="B23" s="13">
        <f t="shared" si="0"/>
        <v>39330000</v>
      </c>
      <c r="C23" s="13">
        <v>38000000</v>
      </c>
      <c r="D23" s="13">
        <v>13100000</v>
      </c>
      <c r="E23" s="13">
        <v>0</v>
      </c>
      <c r="F23" s="13">
        <v>0</v>
      </c>
      <c r="G23" s="13">
        <v>90400</v>
      </c>
      <c r="H23" s="13">
        <v>0</v>
      </c>
      <c r="I23" s="13">
        <v>0</v>
      </c>
      <c r="J23" s="54">
        <v>1330000</v>
      </c>
      <c r="K23" s="54"/>
      <c r="L23" s="13">
        <v>0</v>
      </c>
      <c r="M23" s="14">
        <v>0</v>
      </c>
    </row>
    <row r="24" spans="1:13" ht="13.7" customHeight="1">
      <c r="A24" s="12" t="s">
        <v>40</v>
      </c>
      <c r="B24" s="13">
        <f t="shared" si="0"/>
        <v>39460000</v>
      </c>
      <c r="C24" s="13">
        <v>38100000</v>
      </c>
      <c r="D24" s="13">
        <v>13200000</v>
      </c>
      <c r="E24" s="13">
        <v>0</v>
      </c>
      <c r="F24" s="13">
        <v>0</v>
      </c>
      <c r="G24" s="13">
        <v>33800</v>
      </c>
      <c r="H24" s="13">
        <v>0</v>
      </c>
      <c r="I24" s="13">
        <v>0</v>
      </c>
      <c r="J24" s="54">
        <v>1360000</v>
      </c>
      <c r="K24" s="54"/>
      <c r="L24" s="13">
        <v>0</v>
      </c>
      <c r="M24" s="14">
        <v>0</v>
      </c>
    </row>
    <row r="25" spans="1:13" ht="13.7" customHeight="1">
      <c r="A25" s="12" t="s">
        <v>41</v>
      </c>
      <c r="B25" s="13">
        <f t="shared" si="0"/>
        <v>39714217</v>
      </c>
      <c r="C25" s="13">
        <v>38200000</v>
      </c>
      <c r="D25" s="13">
        <v>13300000</v>
      </c>
      <c r="E25" s="13">
        <v>0</v>
      </c>
      <c r="F25" s="13">
        <v>0</v>
      </c>
      <c r="G25" s="13">
        <v>30000</v>
      </c>
      <c r="H25" s="13">
        <v>0</v>
      </c>
      <c r="I25" s="13">
        <v>0</v>
      </c>
      <c r="J25" s="54">
        <v>1514217</v>
      </c>
      <c r="K25" s="54"/>
      <c r="L25" s="13">
        <v>0</v>
      </c>
      <c r="M25" s="14">
        <v>0</v>
      </c>
    </row>
    <row r="26" spans="1:13" ht="13.7" customHeight="1">
      <c r="A26" s="12" t="s">
        <v>42</v>
      </c>
      <c r="B26" s="13">
        <f t="shared" si="0"/>
        <v>39800000</v>
      </c>
      <c r="C26" s="13">
        <v>38300000</v>
      </c>
      <c r="D26" s="13">
        <v>13400000</v>
      </c>
      <c r="E26" s="13">
        <v>0</v>
      </c>
      <c r="F26" s="13">
        <v>0</v>
      </c>
      <c r="G26" s="13">
        <v>28000</v>
      </c>
      <c r="H26" s="13">
        <v>0</v>
      </c>
      <c r="I26" s="13">
        <v>0</v>
      </c>
      <c r="J26" s="54">
        <v>1500000</v>
      </c>
      <c r="K26" s="54"/>
      <c r="L26" s="13">
        <v>0</v>
      </c>
      <c r="M26" s="14">
        <v>0</v>
      </c>
    </row>
    <row r="27" spans="1:13" ht="13.7" customHeight="1">
      <c r="A27" s="12" t="s">
        <v>43</v>
      </c>
      <c r="B27" s="13">
        <f t="shared" si="0"/>
        <v>39800000</v>
      </c>
      <c r="C27" s="13">
        <v>38300000</v>
      </c>
      <c r="D27" s="13">
        <v>13500000</v>
      </c>
      <c r="E27" s="13">
        <v>0</v>
      </c>
      <c r="F27" s="13">
        <v>0</v>
      </c>
      <c r="G27" s="13">
        <v>25000</v>
      </c>
      <c r="H27" s="13">
        <v>0</v>
      </c>
      <c r="I27" s="13">
        <v>0</v>
      </c>
      <c r="J27" s="54">
        <v>1500000</v>
      </c>
      <c r="K27" s="54"/>
      <c r="L27" s="13">
        <v>0</v>
      </c>
      <c r="M27" s="14">
        <v>0</v>
      </c>
    </row>
    <row r="28" spans="1:13" ht="13.7" customHeight="1">
      <c r="A28" s="12" t="s">
        <v>44</v>
      </c>
      <c r="B28" s="13">
        <f t="shared" si="0"/>
        <v>40581316.909999996</v>
      </c>
      <c r="C28" s="13">
        <v>38300000</v>
      </c>
      <c r="D28" s="13">
        <v>13600000</v>
      </c>
      <c r="E28" s="13">
        <v>0</v>
      </c>
      <c r="F28" s="13">
        <v>0</v>
      </c>
      <c r="G28" s="13">
        <v>20000</v>
      </c>
      <c r="H28" s="13">
        <v>0</v>
      </c>
      <c r="I28" s="13">
        <v>0</v>
      </c>
      <c r="J28" s="54">
        <v>2281316.91</v>
      </c>
      <c r="K28" s="54"/>
      <c r="L28" s="13">
        <v>0</v>
      </c>
      <c r="M28" s="14">
        <v>0</v>
      </c>
    </row>
    <row r="29" spans="1:13" ht="13.7" customHeight="1">
      <c r="A29" s="15" t="s">
        <v>45</v>
      </c>
      <c r="B29" s="16">
        <f t="shared" si="0"/>
        <v>41500000</v>
      </c>
      <c r="C29" s="16">
        <v>38100000</v>
      </c>
      <c r="D29" s="16">
        <v>13700000</v>
      </c>
      <c r="E29" s="16">
        <v>0</v>
      </c>
      <c r="F29" s="16">
        <v>0</v>
      </c>
      <c r="G29" s="16">
        <v>10000</v>
      </c>
      <c r="H29" s="16">
        <v>0</v>
      </c>
      <c r="I29" s="16">
        <v>0</v>
      </c>
      <c r="J29" s="58">
        <v>3400000</v>
      </c>
      <c r="K29" s="58"/>
      <c r="L29" s="16">
        <v>0</v>
      </c>
      <c r="M29" s="17">
        <v>0</v>
      </c>
    </row>
  </sheetData>
  <mergeCells count="31">
    <mergeCell ref="J26:K26"/>
    <mergeCell ref="J27:K27"/>
    <mergeCell ref="J28:K28"/>
    <mergeCell ref="J29:K29"/>
    <mergeCell ref="J21:K21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J11:K11"/>
    <mergeCell ref="J12:K12"/>
    <mergeCell ref="J13:K13"/>
    <mergeCell ref="J14:K14"/>
    <mergeCell ref="J15:K15"/>
    <mergeCell ref="A7:A10"/>
    <mergeCell ref="B7:B10"/>
    <mergeCell ref="C7:M7"/>
    <mergeCell ref="C8:C10"/>
    <mergeCell ref="D8:I8"/>
    <mergeCell ref="J8:K10"/>
    <mergeCell ref="L8:M8"/>
    <mergeCell ref="D9:D10"/>
    <mergeCell ref="E9:E10"/>
    <mergeCell ref="G9:G10"/>
    <mergeCell ref="H9:I9"/>
    <mergeCell ref="L9:L10"/>
  </mergeCells>
  <pageMargins left="0.39370078740157483" right="0.39370078740157483" top="0.39370078740157483" bottom="0.39370078740157483" header="0.51181102362204722" footer="0"/>
  <pageSetup paperSize="9" scale="87" firstPageNumber="0" orientation="landscape" r:id="rId1"/>
  <headerFooter>
    <oddFooter>&amp;CStrona 2&amp;RPrzewodniczący Rady Gminy
   Wiesław 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5:K26"/>
  <sheetViews>
    <sheetView zoomScaleNormal="100" workbookViewId="0">
      <selection activeCell="D31" sqref="D31"/>
    </sheetView>
  </sheetViews>
  <sheetFormatPr defaultColWidth="8.83203125"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7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5" spans="1:11" ht="23.25" customHeight="1">
      <c r="A5" s="61" t="s">
        <v>3</v>
      </c>
      <c r="B5" s="44" t="s">
        <v>70</v>
      </c>
      <c r="C5" s="20" t="s">
        <v>8</v>
      </c>
      <c r="D5" s="44" t="s">
        <v>71</v>
      </c>
      <c r="E5" s="45" t="s">
        <v>5</v>
      </c>
      <c r="F5" s="45"/>
      <c r="G5" s="45"/>
      <c r="H5" s="45"/>
      <c r="I5" s="45"/>
      <c r="J5" s="45"/>
      <c r="K5" s="45"/>
    </row>
    <row r="6" spans="1:11" ht="24" customHeight="1">
      <c r="A6" s="61"/>
      <c r="B6" s="44"/>
      <c r="C6" s="46" t="s">
        <v>72</v>
      </c>
      <c r="D6" s="44"/>
      <c r="E6" s="46" t="s">
        <v>73</v>
      </c>
      <c r="F6" s="7" t="s">
        <v>8</v>
      </c>
      <c r="G6" s="46" t="s">
        <v>74</v>
      </c>
      <c r="H6" s="7" t="s">
        <v>8</v>
      </c>
      <c r="I6" s="46" t="s">
        <v>75</v>
      </c>
      <c r="J6" s="48" t="s">
        <v>8</v>
      </c>
      <c r="K6" s="48"/>
    </row>
    <row r="7" spans="1:11" ht="105.75" customHeight="1">
      <c r="A7" s="61"/>
      <c r="B7" s="44"/>
      <c r="C7" s="44"/>
      <c r="D7" s="44"/>
      <c r="E7" s="44"/>
      <c r="F7" s="6" t="s">
        <v>76</v>
      </c>
      <c r="G7" s="46"/>
      <c r="H7" s="6" t="s">
        <v>76</v>
      </c>
      <c r="I7" s="46"/>
      <c r="J7" s="62" t="s">
        <v>76</v>
      </c>
      <c r="K7" s="62"/>
    </row>
    <row r="8" spans="1:11" ht="13.7" customHeight="1">
      <c r="A8" s="9" t="s">
        <v>58</v>
      </c>
      <c r="B8" s="10" t="s">
        <v>77</v>
      </c>
      <c r="C8" s="10" t="s">
        <v>78</v>
      </c>
      <c r="D8" s="10" t="s">
        <v>79</v>
      </c>
      <c r="E8" s="10" t="s">
        <v>80</v>
      </c>
      <c r="F8" s="10" t="s">
        <v>81</v>
      </c>
      <c r="G8" s="10" t="s">
        <v>82</v>
      </c>
      <c r="H8" s="10" t="s">
        <v>83</v>
      </c>
      <c r="I8" s="10" t="s">
        <v>84</v>
      </c>
      <c r="J8" s="51" t="s">
        <v>85</v>
      </c>
      <c r="K8" s="51"/>
    </row>
    <row r="9" spans="1:11" ht="13.7" customHeight="1">
      <c r="A9" s="12" t="s">
        <v>28</v>
      </c>
      <c r="B9" s="13">
        <f>'Strona 1'!C14-'Strona 2'!B12</f>
        <v>-2420030.0500000045</v>
      </c>
      <c r="C9" s="13">
        <v>0</v>
      </c>
      <c r="D9" s="13">
        <v>4406016.05</v>
      </c>
      <c r="E9" s="13">
        <v>2923045.24</v>
      </c>
      <c r="F9" s="13">
        <v>2420030.0499999998</v>
      </c>
      <c r="G9" s="13">
        <v>0</v>
      </c>
      <c r="H9" s="13">
        <v>0</v>
      </c>
      <c r="I9" s="13">
        <v>1482970.81</v>
      </c>
      <c r="J9" s="55">
        <v>0</v>
      </c>
      <c r="K9" s="55"/>
    </row>
    <row r="10" spans="1:11" ht="13.7" customHeight="1">
      <c r="A10" s="12" t="s">
        <v>29</v>
      </c>
      <c r="B10" s="13">
        <f>'Strona 1'!C15-'Strona 2'!B13</f>
        <v>-2476940</v>
      </c>
      <c r="C10" s="13">
        <v>0</v>
      </c>
      <c r="D10" s="13">
        <v>3656940</v>
      </c>
      <c r="E10" s="13">
        <v>3656940</v>
      </c>
      <c r="F10" s="13">
        <v>2476940</v>
      </c>
      <c r="G10" s="13">
        <v>0</v>
      </c>
      <c r="H10" s="13">
        <v>0</v>
      </c>
      <c r="I10" s="13">
        <v>0</v>
      </c>
      <c r="J10" s="55">
        <v>0</v>
      </c>
      <c r="K10" s="55"/>
    </row>
    <row r="11" spans="1:11" ht="13.7" customHeight="1">
      <c r="A11" s="12" t="s">
        <v>30</v>
      </c>
      <c r="B11" s="13">
        <f>'Strona 1'!C16-'Strona 2'!B14</f>
        <v>708220</v>
      </c>
      <c r="C11" s="13">
        <f t="shared" ref="C11:C26" si="0">B11</f>
        <v>708220</v>
      </c>
      <c r="D11" s="13">
        <v>931780</v>
      </c>
      <c r="E11" s="13">
        <v>931780</v>
      </c>
      <c r="F11" s="13">
        <v>0</v>
      </c>
      <c r="G11" s="13">
        <v>0</v>
      </c>
      <c r="H11" s="13">
        <v>0</v>
      </c>
      <c r="I11" s="13">
        <v>0</v>
      </c>
      <c r="J11" s="55">
        <v>0</v>
      </c>
      <c r="K11" s="55"/>
    </row>
    <row r="12" spans="1:11" ht="13.7" customHeight="1">
      <c r="A12" s="12" t="s">
        <v>31</v>
      </c>
      <c r="B12" s="13">
        <f>'Strona 1'!C17-'Strona 2'!B15</f>
        <v>1740000</v>
      </c>
      <c r="C12" s="13">
        <f t="shared" si="0"/>
        <v>1740000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55">
        <v>0</v>
      </c>
      <c r="K12" s="55"/>
    </row>
    <row r="13" spans="1:11" ht="13.7" customHeight="1">
      <c r="A13" s="12" t="s">
        <v>32</v>
      </c>
      <c r="B13" s="13">
        <f>'Strona 1'!C18-'Strona 2'!B16</f>
        <v>1760000</v>
      </c>
      <c r="C13" s="13">
        <f t="shared" si="0"/>
        <v>1760000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55">
        <v>0</v>
      </c>
      <c r="K13" s="55"/>
    </row>
    <row r="14" spans="1:11" ht="13.7" customHeight="1">
      <c r="A14" s="12" t="s">
        <v>33</v>
      </c>
      <c r="B14" s="13">
        <f>'Strona 1'!C19-'Strona 2'!B17</f>
        <v>1700000</v>
      </c>
      <c r="C14" s="13">
        <f t="shared" si="0"/>
        <v>1700000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55">
        <v>0</v>
      </c>
      <c r="K14" s="55"/>
    </row>
    <row r="15" spans="1:11" ht="13.7" customHeight="1">
      <c r="A15" s="12" t="s">
        <v>34</v>
      </c>
      <c r="B15" s="13">
        <f>'Strona 1'!C20-'Strona 2'!B18</f>
        <v>1700000</v>
      </c>
      <c r="C15" s="13">
        <f t="shared" si="0"/>
        <v>1700000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55">
        <v>0</v>
      </c>
      <c r="K15" s="55"/>
    </row>
    <row r="16" spans="1:11" ht="13.7" customHeight="1">
      <c r="A16" s="12" t="s">
        <v>35</v>
      </c>
      <c r="B16" s="13">
        <f>'Strona 1'!C21-'Strona 2'!B19</f>
        <v>1700000</v>
      </c>
      <c r="C16" s="13">
        <f t="shared" si="0"/>
        <v>1700000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55">
        <v>0</v>
      </c>
      <c r="K16" s="55"/>
    </row>
    <row r="17" spans="1:11" ht="13.7" customHeight="1">
      <c r="A17" s="12" t="s">
        <v>36</v>
      </c>
      <c r="B17" s="13">
        <f>'Strona 1'!C22-'Strona 2'!B20</f>
        <v>1700000</v>
      </c>
      <c r="C17" s="13">
        <f t="shared" si="0"/>
        <v>1700000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55">
        <v>0</v>
      </c>
      <c r="K17" s="55"/>
    </row>
    <row r="18" spans="1:11" ht="13.7" customHeight="1">
      <c r="A18" s="12" t="s">
        <v>37</v>
      </c>
      <c r="B18" s="13">
        <f>'Strona 1'!C23-'Strona 2'!B21</f>
        <v>1700000</v>
      </c>
      <c r="C18" s="13">
        <f t="shared" si="0"/>
        <v>1700000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55">
        <v>0</v>
      </c>
      <c r="K18" s="55"/>
    </row>
    <row r="19" spans="1:11" ht="13.7" customHeight="1">
      <c r="A19" s="12" t="s">
        <v>38</v>
      </c>
      <c r="B19" s="13">
        <f>'Strona 1'!C24-'Strona 2'!B22</f>
        <v>1796975</v>
      </c>
      <c r="C19" s="13">
        <f t="shared" si="0"/>
        <v>1796975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55">
        <v>0</v>
      </c>
      <c r="K19" s="55"/>
    </row>
    <row r="20" spans="1:11" ht="13.7" customHeight="1">
      <c r="A20" s="12" t="s">
        <v>39</v>
      </c>
      <c r="B20" s="13">
        <f>'Strona 1'!C25-'Strona 2'!B23</f>
        <v>1220000</v>
      </c>
      <c r="C20" s="13">
        <f t="shared" si="0"/>
        <v>1220000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55">
        <v>0</v>
      </c>
      <c r="K20" s="55"/>
    </row>
    <row r="21" spans="1:11" ht="13.7" customHeight="1">
      <c r="A21" s="12" t="s">
        <v>40</v>
      </c>
      <c r="B21" s="13">
        <f>'Strona 1'!C26-'Strona 2'!B24</f>
        <v>1400000</v>
      </c>
      <c r="C21" s="13">
        <f t="shared" si="0"/>
        <v>1400000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55">
        <v>0</v>
      </c>
      <c r="K21" s="55"/>
    </row>
    <row r="22" spans="1:11" ht="13.7" customHeight="1">
      <c r="A22" s="12" t="s">
        <v>41</v>
      </c>
      <c r="B22" s="13">
        <f>'Strona 1'!C27-'Strona 2'!B25</f>
        <v>1585783</v>
      </c>
      <c r="C22" s="13">
        <f t="shared" si="0"/>
        <v>1585783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55">
        <v>0</v>
      </c>
      <c r="K22" s="55"/>
    </row>
    <row r="23" spans="1:11" ht="13.7" customHeight="1">
      <c r="A23" s="12" t="s">
        <v>42</v>
      </c>
      <c r="B23" s="13">
        <f>'Strona 1'!C28-'Strona 2'!B26</f>
        <v>1700000</v>
      </c>
      <c r="C23" s="13">
        <f t="shared" si="0"/>
        <v>1700000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55">
        <v>0</v>
      </c>
      <c r="K23" s="55"/>
    </row>
    <row r="24" spans="1:11" ht="13.7" customHeight="1">
      <c r="A24" s="12" t="s">
        <v>43</v>
      </c>
      <c r="B24" s="13">
        <f>'Strona 1'!C29-'Strona 2'!B27</f>
        <v>1500000</v>
      </c>
      <c r="C24" s="13">
        <f t="shared" si="0"/>
        <v>1500000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55">
        <v>0</v>
      </c>
      <c r="K24" s="55"/>
    </row>
    <row r="25" spans="1:11" ht="13.7" customHeight="1">
      <c r="A25" s="12" t="s">
        <v>44</v>
      </c>
      <c r="B25" s="13">
        <f>'Strona 1'!C30-'Strona 2'!B28</f>
        <v>718683.09000000358</v>
      </c>
      <c r="C25" s="13">
        <f t="shared" si="0"/>
        <v>718683.09000000358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55">
        <v>0</v>
      </c>
      <c r="K25" s="55"/>
    </row>
    <row r="26" spans="1:11" ht="13.7" customHeight="1">
      <c r="A26" s="15" t="s">
        <v>45</v>
      </c>
      <c r="B26" s="16">
        <f>'Strona 1'!C31-'Strona 2'!B29</f>
        <v>0</v>
      </c>
      <c r="C26" s="16">
        <f t="shared" si="0"/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59">
        <v>0</v>
      </c>
      <c r="K26" s="59"/>
    </row>
  </sheetData>
  <mergeCells count="29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A5:A7"/>
    <mergeCell ref="B5:B7"/>
    <mergeCell ref="D5:D7"/>
    <mergeCell ref="E5:K5"/>
    <mergeCell ref="C6:C7"/>
    <mergeCell ref="E6:E7"/>
    <mergeCell ref="G6:G7"/>
    <mergeCell ref="I6:I7"/>
    <mergeCell ref="J6:K6"/>
    <mergeCell ref="J7:K7"/>
  </mergeCells>
  <pageMargins left="0.39370078740157483" right="0.39370078740157483" top="0.39370078740157483" bottom="0.39370078740157483" header="0.51181102362204722" footer="0"/>
  <pageSetup paperSize="9" firstPageNumber="0" orientation="landscape" horizontalDpi="300" verticalDpi="300" r:id="rId1"/>
  <headerFooter>
    <oddFooter>&amp;CStrona 3&amp;RPrzewodniczący  Rady Gminy
  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K25"/>
  <sheetViews>
    <sheetView zoomScaleNormal="100" workbookViewId="0">
      <selection activeCell="N6" sqref="N6"/>
    </sheetView>
  </sheetViews>
  <sheetFormatPr defaultColWidth="8.83203125"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3" spans="1:11" ht="21.75" customHeight="1">
      <c r="A3" s="61" t="s">
        <v>3</v>
      </c>
      <c r="B3" s="63" t="s">
        <v>5</v>
      </c>
      <c r="C3" s="63"/>
      <c r="D3" s="63"/>
      <c r="E3" s="63"/>
      <c r="F3" s="44" t="s">
        <v>86</v>
      </c>
      <c r="G3" s="45" t="s">
        <v>5</v>
      </c>
      <c r="H3" s="45"/>
      <c r="I3" s="45"/>
      <c r="J3" s="45"/>
      <c r="K3" s="45"/>
    </row>
    <row r="4" spans="1:11" ht="26.25" customHeight="1">
      <c r="A4" s="61"/>
      <c r="B4" s="46" t="s">
        <v>87</v>
      </c>
      <c r="C4" s="7" t="s">
        <v>8</v>
      </c>
      <c r="D4" s="46" t="s">
        <v>88</v>
      </c>
      <c r="E4" s="7" t="s">
        <v>8</v>
      </c>
      <c r="F4" s="44"/>
      <c r="G4" s="46" t="s">
        <v>89</v>
      </c>
      <c r="H4" s="48" t="s">
        <v>8</v>
      </c>
      <c r="I4" s="48"/>
      <c r="J4" s="48"/>
      <c r="K4" s="48"/>
    </row>
    <row r="5" spans="1:11" ht="24" customHeight="1">
      <c r="A5" s="61"/>
      <c r="B5" s="46"/>
      <c r="C5" s="46" t="s">
        <v>76</v>
      </c>
      <c r="D5" s="46"/>
      <c r="E5" s="46" t="s">
        <v>76</v>
      </c>
      <c r="F5" s="44"/>
      <c r="G5" s="44"/>
      <c r="H5" s="46" t="s">
        <v>90</v>
      </c>
      <c r="I5" s="48" t="s">
        <v>8</v>
      </c>
      <c r="J5" s="48"/>
      <c r="K5" s="48"/>
    </row>
    <row r="6" spans="1:11" ht="109.5" customHeight="1">
      <c r="A6" s="61"/>
      <c r="B6" s="46"/>
      <c r="C6" s="46"/>
      <c r="D6" s="46"/>
      <c r="E6" s="46"/>
      <c r="F6" s="46"/>
      <c r="G6" s="46"/>
      <c r="H6" s="46"/>
      <c r="I6" s="6" t="s">
        <v>91</v>
      </c>
      <c r="J6" s="62" t="s">
        <v>92</v>
      </c>
      <c r="K6" s="62"/>
    </row>
    <row r="7" spans="1:11" ht="13.7" customHeight="1">
      <c r="A7" s="9" t="s">
        <v>58</v>
      </c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98</v>
      </c>
      <c r="H7" s="10" t="s">
        <v>99</v>
      </c>
      <c r="I7" s="10" t="s">
        <v>100</v>
      </c>
      <c r="J7" s="51" t="s">
        <v>101</v>
      </c>
      <c r="K7" s="51"/>
    </row>
    <row r="8" spans="1:11" ht="13.7" customHeight="1">
      <c r="A8" s="12" t="s">
        <v>28</v>
      </c>
      <c r="B8" s="13">
        <v>0</v>
      </c>
      <c r="C8" s="13">
        <v>0</v>
      </c>
      <c r="D8" s="13">
        <v>0</v>
      </c>
      <c r="E8" s="13">
        <v>0</v>
      </c>
      <c r="F8" s="13">
        <v>1985986</v>
      </c>
      <c r="G8" s="13">
        <v>1985986</v>
      </c>
      <c r="H8" s="13">
        <v>0</v>
      </c>
      <c r="I8" s="13">
        <v>0</v>
      </c>
      <c r="J8" s="55">
        <v>0</v>
      </c>
      <c r="K8" s="55"/>
    </row>
    <row r="9" spans="1:11" ht="13.7" customHeight="1">
      <c r="A9" s="12" t="s">
        <v>29</v>
      </c>
      <c r="B9" s="13">
        <v>0</v>
      </c>
      <c r="C9" s="13">
        <v>0</v>
      </c>
      <c r="D9" s="13">
        <v>0</v>
      </c>
      <c r="E9" s="13">
        <v>0</v>
      </c>
      <c r="F9" s="13">
        <v>1180000</v>
      </c>
      <c r="G9" s="13">
        <v>1180000</v>
      </c>
      <c r="H9" s="13">
        <v>0</v>
      </c>
      <c r="I9" s="13">
        <v>0</v>
      </c>
      <c r="J9" s="55">
        <v>0</v>
      </c>
      <c r="K9" s="55"/>
    </row>
    <row r="10" spans="1:11" ht="13.7" customHeight="1">
      <c r="A10" s="12" t="s">
        <v>30</v>
      </c>
      <c r="B10" s="13">
        <v>0</v>
      </c>
      <c r="C10" s="13">
        <v>0</v>
      </c>
      <c r="D10" s="13">
        <v>0</v>
      </c>
      <c r="E10" s="13">
        <v>0</v>
      </c>
      <c r="F10" s="13">
        <v>1640000</v>
      </c>
      <c r="G10" s="13">
        <v>1640000</v>
      </c>
      <c r="H10" s="13">
        <v>0</v>
      </c>
      <c r="I10" s="13">
        <v>0</v>
      </c>
      <c r="J10" s="55">
        <v>0</v>
      </c>
      <c r="K10" s="55"/>
    </row>
    <row r="11" spans="1:11" ht="13.7" customHeight="1">
      <c r="A11" s="12" t="s">
        <v>31</v>
      </c>
      <c r="B11" s="13">
        <v>0</v>
      </c>
      <c r="C11" s="13">
        <v>0</v>
      </c>
      <c r="D11" s="13">
        <v>0</v>
      </c>
      <c r="E11" s="13">
        <v>0</v>
      </c>
      <c r="F11" s="13">
        <v>1740000</v>
      </c>
      <c r="G11" s="13">
        <v>1740000</v>
      </c>
      <c r="H11" s="13">
        <v>0</v>
      </c>
      <c r="I11" s="13">
        <v>0</v>
      </c>
      <c r="J11" s="55">
        <v>0</v>
      </c>
      <c r="K11" s="55"/>
    </row>
    <row r="12" spans="1:11" ht="13.7" customHeight="1">
      <c r="A12" s="12" t="s">
        <v>32</v>
      </c>
      <c r="B12" s="13">
        <v>0</v>
      </c>
      <c r="C12" s="13">
        <v>0</v>
      </c>
      <c r="D12" s="13">
        <v>0</v>
      </c>
      <c r="E12" s="13">
        <v>0</v>
      </c>
      <c r="F12" s="13">
        <v>1760000</v>
      </c>
      <c r="G12" s="13">
        <v>1760000</v>
      </c>
      <c r="H12" s="13">
        <v>0</v>
      </c>
      <c r="I12" s="13">
        <v>0</v>
      </c>
      <c r="J12" s="55">
        <v>0</v>
      </c>
      <c r="K12" s="55"/>
    </row>
    <row r="13" spans="1:11" ht="13.7" customHeight="1">
      <c r="A13" s="12" t="s">
        <v>33</v>
      </c>
      <c r="B13" s="13">
        <v>0</v>
      </c>
      <c r="C13" s="13">
        <v>0</v>
      </c>
      <c r="D13" s="13">
        <v>0</v>
      </c>
      <c r="E13" s="13">
        <v>0</v>
      </c>
      <c r="F13" s="13">
        <v>1700000</v>
      </c>
      <c r="G13" s="13">
        <v>1700000</v>
      </c>
      <c r="H13" s="13">
        <v>0</v>
      </c>
      <c r="I13" s="13">
        <v>0</v>
      </c>
      <c r="J13" s="55">
        <v>0</v>
      </c>
      <c r="K13" s="55"/>
    </row>
    <row r="14" spans="1:11" ht="13.7" customHeight="1">
      <c r="A14" s="12" t="s">
        <v>34</v>
      </c>
      <c r="B14" s="13">
        <v>0</v>
      </c>
      <c r="C14" s="13">
        <v>0</v>
      </c>
      <c r="D14" s="13">
        <v>0</v>
      </c>
      <c r="E14" s="13">
        <v>0</v>
      </c>
      <c r="F14" s="13">
        <v>1700000</v>
      </c>
      <c r="G14" s="13">
        <v>1700000</v>
      </c>
      <c r="H14" s="13">
        <v>0</v>
      </c>
      <c r="I14" s="13">
        <v>0</v>
      </c>
      <c r="J14" s="55">
        <v>0</v>
      </c>
      <c r="K14" s="55"/>
    </row>
    <row r="15" spans="1:11" ht="13.7" customHeight="1">
      <c r="A15" s="12" t="s">
        <v>35</v>
      </c>
      <c r="B15" s="13">
        <v>0</v>
      </c>
      <c r="C15" s="13">
        <v>0</v>
      </c>
      <c r="D15" s="13">
        <v>0</v>
      </c>
      <c r="E15" s="13">
        <v>0</v>
      </c>
      <c r="F15" s="13">
        <v>1700000</v>
      </c>
      <c r="G15" s="13">
        <v>1700000</v>
      </c>
      <c r="H15" s="13">
        <v>0</v>
      </c>
      <c r="I15" s="13">
        <v>0</v>
      </c>
      <c r="J15" s="55">
        <v>0</v>
      </c>
      <c r="K15" s="55"/>
    </row>
    <row r="16" spans="1:11" ht="13.7" customHeight="1">
      <c r="A16" s="12" t="s">
        <v>36</v>
      </c>
      <c r="B16" s="13">
        <v>0</v>
      </c>
      <c r="C16" s="13">
        <v>0</v>
      </c>
      <c r="D16" s="13">
        <v>0</v>
      </c>
      <c r="E16" s="13">
        <v>0</v>
      </c>
      <c r="F16" s="13">
        <v>1700000</v>
      </c>
      <c r="G16" s="13">
        <v>1700000</v>
      </c>
      <c r="H16" s="13">
        <v>0</v>
      </c>
      <c r="I16" s="13">
        <v>0</v>
      </c>
      <c r="J16" s="55">
        <v>0</v>
      </c>
      <c r="K16" s="55"/>
    </row>
    <row r="17" spans="1:11" ht="13.7" customHeight="1">
      <c r="A17" s="12" t="s">
        <v>37</v>
      </c>
      <c r="B17" s="13">
        <v>0</v>
      </c>
      <c r="C17" s="13">
        <v>0</v>
      </c>
      <c r="D17" s="13">
        <v>0</v>
      </c>
      <c r="E17" s="13">
        <v>0</v>
      </c>
      <c r="F17" s="13">
        <v>1700000</v>
      </c>
      <c r="G17" s="13">
        <v>1700000</v>
      </c>
      <c r="H17" s="13">
        <v>0</v>
      </c>
      <c r="I17" s="13">
        <v>0</v>
      </c>
      <c r="J17" s="55">
        <v>0</v>
      </c>
      <c r="K17" s="55"/>
    </row>
    <row r="18" spans="1:11" ht="13.7" customHeight="1">
      <c r="A18" s="12" t="s">
        <v>38</v>
      </c>
      <c r="B18" s="13">
        <v>0</v>
      </c>
      <c r="C18" s="13">
        <v>0</v>
      </c>
      <c r="D18" s="13">
        <v>0</v>
      </c>
      <c r="E18" s="13">
        <v>0</v>
      </c>
      <c r="F18" s="13">
        <v>1796975</v>
      </c>
      <c r="G18" s="13">
        <v>1796975</v>
      </c>
      <c r="H18" s="13">
        <v>0</v>
      </c>
      <c r="I18" s="13">
        <v>0</v>
      </c>
      <c r="J18" s="55">
        <v>0</v>
      </c>
      <c r="K18" s="55"/>
    </row>
    <row r="19" spans="1:11" ht="13.7" customHeight="1">
      <c r="A19" s="12" t="s">
        <v>39</v>
      </c>
      <c r="B19" s="13">
        <v>0</v>
      </c>
      <c r="C19" s="13">
        <v>0</v>
      </c>
      <c r="D19" s="13">
        <v>0</v>
      </c>
      <c r="E19" s="13">
        <v>0</v>
      </c>
      <c r="F19" s="13">
        <v>1220000</v>
      </c>
      <c r="G19" s="13">
        <v>1220000</v>
      </c>
      <c r="H19" s="13">
        <v>0</v>
      </c>
      <c r="I19" s="13">
        <v>0</v>
      </c>
      <c r="J19" s="55">
        <v>0</v>
      </c>
      <c r="K19" s="55"/>
    </row>
    <row r="20" spans="1:11" ht="13.7" customHeight="1">
      <c r="A20" s="12" t="s">
        <v>40</v>
      </c>
      <c r="B20" s="13">
        <v>0</v>
      </c>
      <c r="C20" s="13">
        <v>0</v>
      </c>
      <c r="D20" s="13">
        <v>0</v>
      </c>
      <c r="E20" s="13">
        <v>0</v>
      </c>
      <c r="F20" s="13">
        <v>1400000</v>
      </c>
      <c r="G20" s="13">
        <v>1400000</v>
      </c>
      <c r="H20" s="13">
        <v>0</v>
      </c>
      <c r="I20" s="13">
        <v>0</v>
      </c>
      <c r="J20" s="55">
        <v>0</v>
      </c>
      <c r="K20" s="55"/>
    </row>
    <row r="21" spans="1:11" ht="13.7" customHeight="1">
      <c r="A21" s="12" t="s">
        <v>41</v>
      </c>
      <c r="B21" s="13">
        <v>0</v>
      </c>
      <c r="C21" s="13">
        <v>0</v>
      </c>
      <c r="D21" s="13">
        <v>0</v>
      </c>
      <c r="E21" s="13">
        <v>0</v>
      </c>
      <c r="F21" s="13">
        <v>1585783</v>
      </c>
      <c r="G21" s="13">
        <v>1585783</v>
      </c>
      <c r="H21" s="13">
        <v>0</v>
      </c>
      <c r="I21" s="13">
        <v>0</v>
      </c>
      <c r="J21" s="55">
        <v>0</v>
      </c>
      <c r="K21" s="55"/>
    </row>
    <row r="22" spans="1:11" ht="13.7" customHeight="1">
      <c r="A22" s="12" t="s">
        <v>42</v>
      </c>
      <c r="B22" s="13">
        <v>0</v>
      </c>
      <c r="C22" s="13">
        <v>0</v>
      </c>
      <c r="D22" s="13">
        <v>0</v>
      </c>
      <c r="E22" s="13">
        <v>0</v>
      </c>
      <c r="F22" s="13">
        <v>1700000</v>
      </c>
      <c r="G22" s="13">
        <v>1700000</v>
      </c>
      <c r="H22" s="13">
        <v>0</v>
      </c>
      <c r="I22" s="13">
        <v>0</v>
      </c>
      <c r="J22" s="55">
        <v>0</v>
      </c>
      <c r="K22" s="55"/>
    </row>
    <row r="23" spans="1:11" ht="13.7" customHeight="1">
      <c r="A23" s="12" t="s">
        <v>43</v>
      </c>
      <c r="B23" s="13">
        <v>0</v>
      </c>
      <c r="C23" s="13">
        <v>0</v>
      </c>
      <c r="D23" s="13">
        <v>0</v>
      </c>
      <c r="E23" s="13">
        <v>0</v>
      </c>
      <c r="F23" s="13">
        <v>1500000</v>
      </c>
      <c r="G23" s="13">
        <v>1500000</v>
      </c>
      <c r="H23" s="13">
        <v>0</v>
      </c>
      <c r="I23" s="13">
        <v>0</v>
      </c>
      <c r="J23" s="55">
        <v>0</v>
      </c>
      <c r="K23" s="55"/>
    </row>
    <row r="24" spans="1:11" ht="13.7" customHeight="1">
      <c r="A24" s="12" t="s">
        <v>44</v>
      </c>
      <c r="B24" s="13">
        <v>0</v>
      </c>
      <c r="C24" s="13">
        <v>0</v>
      </c>
      <c r="D24" s="13">
        <v>0</v>
      </c>
      <c r="E24" s="13">
        <v>0</v>
      </c>
      <c r="F24" s="13">
        <v>718683.09</v>
      </c>
      <c r="G24" s="13">
        <v>718683.09</v>
      </c>
      <c r="H24" s="13">
        <v>0</v>
      </c>
      <c r="I24" s="13">
        <v>0</v>
      </c>
      <c r="J24" s="55">
        <v>0</v>
      </c>
      <c r="K24" s="55"/>
    </row>
    <row r="25" spans="1:11" ht="13.7" customHeight="1">
      <c r="A25" s="21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64">
        <v>0</v>
      </c>
      <c r="K25" s="64"/>
    </row>
  </sheetData>
  <mergeCells count="32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A3:A6"/>
    <mergeCell ref="B3:E3"/>
    <mergeCell ref="F3:F6"/>
    <mergeCell ref="G3:K3"/>
    <mergeCell ref="B4:B6"/>
    <mergeCell ref="D4:D6"/>
    <mergeCell ref="G4:G6"/>
    <mergeCell ref="H4:K4"/>
    <mergeCell ref="C5:C6"/>
    <mergeCell ref="E5:E6"/>
    <mergeCell ref="H5:H6"/>
    <mergeCell ref="I5:K5"/>
    <mergeCell ref="J6:K6"/>
  </mergeCells>
  <pageMargins left="0.39370078740157483" right="0.39370078740157483" top="0.39370078740157483" bottom="0.39370078740157483" header="0.51181102362204722" footer="0"/>
  <pageSetup paperSize="9" scale="95" firstPageNumber="0" orientation="landscape" horizontalDpi="300" verticalDpi="300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4:K26"/>
  <sheetViews>
    <sheetView zoomScale="130" zoomScaleNormal="130" workbookViewId="0">
      <selection activeCell="E7" sqref="E7"/>
    </sheetView>
  </sheetViews>
  <sheetFormatPr defaultColWidth="8.83203125"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4" spans="1:11" ht="39.6" customHeight="1">
      <c r="A4" s="61" t="s">
        <v>3</v>
      </c>
      <c r="B4" s="63" t="s">
        <v>102</v>
      </c>
      <c r="C4" s="63"/>
      <c r="D4" s="63"/>
      <c r="E4" s="63"/>
      <c r="F4" s="63"/>
      <c r="G4" s="44" t="s">
        <v>103</v>
      </c>
      <c r="H4" s="20" t="s">
        <v>8</v>
      </c>
      <c r="I4" s="45" t="s">
        <v>104</v>
      </c>
      <c r="J4" s="45"/>
      <c r="K4" s="45"/>
    </row>
    <row r="5" spans="1:11" ht="26.25" customHeight="1">
      <c r="A5" s="61"/>
      <c r="B5" s="47" t="s">
        <v>105</v>
      </c>
      <c r="C5" s="47"/>
      <c r="D5" s="47"/>
      <c r="E5" s="47"/>
      <c r="F5" s="46" t="s">
        <v>106</v>
      </c>
      <c r="G5" s="44"/>
      <c r="H5" s="46" t="s">
        <v>107</v>
      </c>
      <c r="I5" s="46" t="s">
        <v>108</v>
      </c>
      <c r="J5" s="65" t="s">
        <v>109</v>
      </c>
      <c r="K5" s="65"/>
    </row>
    <row r="6" spans="1:11" ht="24.75" customHeight="1">
      <c r="A6" s="61"/>
      <c r="B6" s="46" t="s">
        <v>110</v>
      </c>
      <c r="C6" s="47" t="s">
        <v>5</v>
      </c>
      <c r="D6" s="47"/>
      <c r="E6" s="47"/>
      <c r="F6" s="46"/>
      <c r="G6" s="46"/>
      <c r="H6" s="46"/>
      <c r="I6" s="46"/>
      <c r="J6" s="65"/>
      <c r="K6" s="65"/>
    </row>
    <row r="7" spans="1:11" ht="93.75" customHeight="1">
      <c r="A7" s="61"/>
      <c r="B7" s="46"/>
      <c r="C7" s="6" t="s">
        <v>111</v>
      </c>
      <c r="D7" s="6" t="s">
        <v>112</v>
      </c>
      <c r="E7" s="6" t="s">
        <v>113</v>
      </c>
      <c r="F7" s="46"/>
      <c r="G7" s="46"/>
      <c r="H7" s="46"/>
      <c r="I7" s="46"/>
      <c r="J7" s="65"/>
      <c r="K7" s="65"/>
    </row>
    <row r="8" spans="1:11" ht="13.7" customHeight="1">
      <c r="A8" s="23" t="s">
        <v>58</v>
      </c>
      <c r="B8" s="24" t="s">
        <v>114</v>
      </c>
      <c r="C8" s="24" t="s">
        <v>115</v>
      </c>
      <c r="D8" s="24" t="s">
        <v>116</v>
      </c>
      <c r="E8" s="24" t="s">
        <v>117</v>
      </c>
      <c r="F8" s="24" t="s">
        <v>118</v>
      </c>
      <c r="G8" s="24" t="s">
        <v>119</v>
      </c>
      <c r="H8" s="24" t="s">
        <v>120</v>
      </c>
      <c r="I8" s="24" t="s">
        <v>121</v>
      </c>
      <c r="J8" s="66" t="s">
        <v>122</v>
      </c>
      <c r="K8" s="66"/>
    </row>
    <row r="9" spans="1:11" ht="13.7" customHeight="1">
      <c r="A9" s="12" t="s">
        <v>28</v>
      </c>
      <c r="B9" s="26" t="s">
        <v>123</v>
      </c>
      <c r="C9" s="26" t="s">
        <v>123</v>
      </c>
      <c r="D9" s="13">
        <v>0</v>
      </c>
      <c r="E9" s="13">
        <v>0</v>
      </c>
      <c r="F9" s="13">
        <v>0</v>
      </c>
      <c r="G9" s="13">
        <v>20152721.09</v>
      </c>
      <c r="H9" s="13">
        <v>0</v>
      </c>
      <c r="I9" s="13">
        <f>'Strona 1'!D14-'Strona 2'!C12</f>
        <v>39323.10000000149</v>
      </c>
      <c r="J9" s="55">
        <f>'Strona 1'!D14+'Strona 3'!I9-'Strona 2'!C12</f>
        <v>1522293.9100000039</v>
      </c>
      <c r="K9" s="55"/>
    </row>
    <row r="10" spans="1:11" ht="13.7" customHeight="1">
      <c r="A10" s="12" t="s">
        <v>29</v>
      </c>
      <c r="B10" s="7" t="s">
        <v>124</v>
      </c>
      <c r="C10" s="7" t="s">
        <v>124</v>
      </c>
      <c r="D10" s="27" t="s">
        <v>124</v>
      </c>
      <c r="E10" s="27" t="s">
        <v>124</v>
      </c>
      <c r="F10" s="13">
        <v>0</v>
      </c>
      <c r="G10" s="13">
        <v>22629661.09</v>
      </c>
      <c r="H10" s="13">
        <v>0</v>
      </c>
      <c r="I10" s="13">
        <f>'Strona 1'!D15-'Strona 2'!C13</f>
        <v>2228857</v>
      </c>
      <c r="J10" s="55">
        <f>'Strona 1'!D15+'Strona 3'!I10-'Strona 2'!C13</f>
        <v>2228857</v>
      </c>
      <c r="K10" s="55"/>
    </row>
    <row r="11" spans="1:11" ht="13.7" customHeight="1">
      <c r="A11" s="12" t="s">
        <v>30</v>
      </c>
      <c r="B11" s="7" t="s">
        <v>124</v>
      </c>
      <c r="C11" s="7" t="s">
        <v>124</v>
      </c>
      <c r="D11" s="27" t="s">
        <v>124</v>
      </c>
      <c r="E11" s="27" t="s">
        <v>124</v>
      </c>
      <c r="F11" s="13">
        <v>0</v>
      </c>
      <c r="G11" s="13">
        <f>G10+'Strona 3'!D11-'Strona 4'!F10</f>
        <v>21921441.09</v>
      </c>
      <c r="H11" s="13">
        <v>0</v>
      </c>
      <c r="I11" s="13">
        <f>'Strona 1'!D16-'Strona 2'!C14</f>
        <v>2405355</v>
      </c>
      <c r="J11" s="55">
        <f>'Strona 1'!D16+'Strona 3'!I11-'Strona 2'!C14</f>
        <v>2405355</v>
      </c>
      <c r="K11" s="55"/>
    </row>
    <row r="12" spans="1:11" ht="13.7" customHeight="1">
      <c r="A12" s="12" t="s">
        <v>31</v>
      </c>
      <c r="B12" s="7" t="s">
        <v>124</v>
      </c>
      <c r="C12" s="7" t="s">
        <v>124</v>
      </c>
      <c r="D12" s="27" t="s">
        <v>124</v>
      </c>
      <c r="E12" s="27" t="s">
        <v>124</v>
      </c>
      <c r="F12" s="13">
        <v>0</v>
      </c>
      <c r="G12" s="13">
        <f>G11+'Strona 3'!D12-'Strona 4'!F11</f>
        <v>20181441.09</v>
      </c>
      <c r="H12" s="13">
        <v>0</v>
      </c>
      <c r="I12" s="13">
        <f>'Strona 1'!D17-'Strona 2'!C15</f>
        <v>2500000</v>
      </c>
      <c r="J12" s="55">
        <f>'Strona 1'!D17+'Strona 3'!I12-'Strona 2'!C15</f>
        <v>2500000</v>
      </c>
      <c r="K12" s="55"/>
    </row>
    <row r="13" spans="1:11" ht="13.7" customHeight="1">
      <c r="A13" s="12" t="s">
        <v>32</v>
      </c>
      <c r="B13" s="7" t="s">
        <v>124</v>
      </c>
      <c r="C13" s="7" t="s">
        <v>124</v>
      </c>
      <c r="D13" s="27" t="s">
        <v>124</v>
      </c>
      <c r="E13" s="27" t="s">
        <v>124</v>
      </c>
      <c r="F13" s="13">
        <v>0</v>
      </c>
      <c r="G13" s="13">
        <f>G12+'Strona 3'!D13-'Strona 4'!F12</f>
        <v>18421441.09</v>
      </c>
      <c r="H13" s="13">
        <v>0</v>
      </c>
      <c r="I13" s="13">
        <f>'Strona 1'!D18-'Strona 2'!C16</f>
        <v>2600000</v>
      </c>
      <c r="J13" s="55">
        <f>'Strona 1'!D18+'Strona 3'!I13-'Strona 2'!C16</f>
        <v>2600000</v>
      </c>
      <c r="K13" s="55"/>
    </row>
    <row r="14" spans="1:11" ht="13.7" customHeight="1">
      <c r="A14" s="12" t="s">
        <v>33</v>
      </c>
      <c r="B14" s="7" t="s">
        <v>124</v>
      </c>
      <c r="C14" s="7" t="s">
        <v>124</v>
      </c>
      <c r="D14" s="27" t="s">
        <v>124</v>
      </c>
      <c r="E14" s="27" t="s">
        <v>124</v>
      </c>
      <c r="F14" s="13">
        <v>0</v>
      </c>
      <c r="G14" s="13">
        <f>G13+'Strona 3'!D14-'Strona 4'!F13</f>
        <v>16721441.09</v>
      </c>
      <c r="H14" s="13">
        <v>0</v>
      </c>
      <c r="I14" s="13">
        <f>'Strona 1'!D19-'Strona 2'!C17</f>
        <v>2280000</v>
      </c>
      <c r="J14" s="55">
        <f>'Strona 1'!D19+'Strona 3'!I14-'Strona 2'!C17</f>
        <v>2280000</v>
      </c>
      <c r="K14" s="55"/>
    </row>
    <row r="15" spans="1:11" ht="13.7" customHeight="1">
      <c r="A15" s="12" t="s">
        <v>34</v>
      </c>
      <c r="B15" s="7" t="s">
        <v>124</v>
      </c>
      <c r="C15" s="7" t="s">
        <v>124</v>
      </c>
      <c r="D15" s="27" t="s">
        <v>124</v>
      </c>
      <c r="E15" s="27" t="s">
        <v>124</v>
      </c>
      <c r="F15" s="13">
        <v>0</v>
      </c>
      <c r="G15" s="13">
        <f>G14+'Strona 3'!D15-'Strona 4'!F14</f>
        <v>15021441.09</v>
      </c>
      <c r="H15" s="13">
        <v>0</v>
      </c>
      <c r="I15" s="13">
        <f>'Strona 1'!D20-'Strona 2'!C18</f>
        <v>2150000</v>
      </c>
      <c r="J15" s="55">
        <f>'Strona 1'!D20+'Strona 3'!I15-'Strona 2'!C18</f>
        <v>2150000</v>
      </c>
      <c r="K15" s="55"/>
    </row>
    <row r="16" spans="1:11" ht="13.7" customHeight="1">
      <c r="A16" s="12" t="s">
        <v>35</v>
      </c>
      <c r="B16" s="7" t="s">
        <v>124</v>
      </c>
      <c r="C16" s="7" t="s">
        <v>124</v>
      </c>
      <c r="D16" s="27" t="s">
        <v>124</v>
      </c>
      <c r="E16" s="27" t="s">
        <v>124</v>
      </c>
      <c r="F16" s="13">
        <v>0</v>
      </c>
      <c r="G16" s="13">
        <f>G15+'Strona 3'!D16-'Strona 4'!F15</f>
        <v>13321441.09</v>
      </c>
      <c r="H16" s="13">
        <v>0</v>
      </c>
      <c r="I16" s="13">
        <f>'Strona 1'!D21-'Strona 2'!C19</f>
        <v>2328000</v>
      </c>
      <c r="J16" s="55">
        <f>'Strona 1'!D21+'Strona 3'!I16-'Strona 2'!C19</f>
        <v>2328000</v>
      </c>
      <c r="K16" s="55"/>
    </row>
    <row r="17" spans="1:11" ht="13.7" customHeight="1">
      <c r="A17" s="12" t="s">
        <v>36</v>
      </c>
      <c r="B17" s="7" t="s">
        <v>124</v>
      </c>
      <c r="C17" s="7" t="s">
        <v>124</v>
      </c>
      <c r="D17" s="27" t="s">
        <v>124</v>
      </c>
      <c r="E17" s="27" t="s">
        <v>124</v>
      </c>
      <c r="F17" s="13">
        <v>0</v>
      </c>
      <c r="G17" s="13">
        <f>G16+'Strona 3'!D17-'Strona 4'!F16</f>
        <v>11621441.09</v>
      </c>
      <c r="H17" s="13">
        <v>0</v>
      </c>
      <c r="I17" s="13">
        <f>'Strona 1'!D22-'Strona 2'!C20</f>
        <v>2370000</v>
      </c>
      <c r="J17" s="55">
        <f>'Strona 1'!D22+'Strona 3'!I17-'Strona 2'!C20</f>
        <v>2370000</v>
      </c>
      <c r="K17" s="55"/>
    </row>
    <row r="18" spans="1:11" ht="13.7" customHeight="1">
      <c r="A18" s="12" t="s">
        <v>37</v>
      </c>
      <c r="B18" s="7" t="s">
        <v>124</v>
      </c>
      <c r="C18" s="7" t="s">
        <v>124</v>
      </c>
      <c r="D18" s="27" t="s">
        <v>124</v>
      </c>
      <c r="E18" s="27" t="s">
        <v>124</v>
      </c>
      <c r="F18" s="13">
        <v>0</v>
      </c>
      <c r="G18" s="13">
        <f>G17+'Strona 3'!D18-'Strona 4'!F17</f>
        <v>9921441.0899999999</v>
      </c>
      <c r="H18" s="13">
        <v>0</v>
      </c>
      <c r="I18" s="13">
        <f>'Strona 1'!D23-'Strona 2'!C21</f>
        <v>2450000</v>
      </c>
      <c r="J18" s="55">
        <f>'Strona 1'!D23+'Strona 3'!I18-'Strona 2'!C21</f>
        <v>2450000</v>
      </c>
      <c r="K18" s="55"/>
    </row>
    <row r="19" spans="1:11" ht="13.7" customHeight="1">
      <c r="A19" s="12" t="s">
        <v>38</v>
      </c>
      <c r="B19" s="7" t="s">
        <v>124</v>
      </c>
      <c r="C19" s="7" t="s">
        <v>124</v>
      </c>
      <c r="D19" s="27" t="s">
        <v>124</v>
      </c>
      <c r="E19" s="27" t="s">
        <v>124</v>
      </c>
      <c r="F19" s="13">
        <v>0</v>
      </c>
      <c r="G19" s="13">
        <f>G18+'Strona 3'!D19-'Strona 4'!F18</f>
        <v>8124466.0899999999</v>
      </c>
      <c r="H19" s="13">
        <v>0</v>
      </c>
      <c r="I19" s="13">
        <f>'Strona 1'!D24-'Strona 2'!C22</f>
        <v>2470000</v>
      </c>
      <c r="J19" s="55">
        <f>'Strona 1'!D24+'Strona 3'!I19-'Strona 2'!C22</f>
        <v>2470000</v>
      </c>
      <c r="K19" s="55"/>
    </row>
    <row r="20" spans="1:11" ht="13.7" customHeight="1">
      <c r="A20" s="12" t="s">
        <v>39</v>
      </c>
      <c r="B20" s="7" t="s">
        <v>124</v>
      </c>
      <c r="C20" s="7" t="s">
        <v>124</v>
      </c>
      <c r="D20" s="27" t="s">
        <v>124</v>
      </c>
      <c r="E20" s="27" t="s">
        <v>124</v>
      </c>
      <c r="F20" s="13">
        <v>0</v>
      </c>
      <c r="G20" s="13">
        <f>G19+'Strona 3'!D20-'Strona 4'!F19</f>
        <v>6904466.0899999999</v>
      </c>
      <c r="H20" s="13">
        <v>0</v>
      </c>
      <c r="I20" s="13">
        <f>'Strona 1'!D25-'Strona 2'!C23</f>
        <v>2500000</v>
      </c>
      <c r="J20" s="55">
        <f>'Strona 1'!D25+'Strona 3'!I20-'Strona 2'!C23</f>
        <v>2500000</v>
      </c>
      <c r="K20" s="55"/>
    </row>
    <row r="21" spans="1:11" ht="13.7" customHeight="1">
      <c r="A21" s="12" t="s">
        <v>40</v>
      </c>
      <c r="B21" s="7" t="s">
        <v>124</v>
      </c>
      <c r="C21" s="7" t="s">
        <v>124</v>
      </c>
      <c r="D21" s="27" t="s">
        <v>124</v>
      </c>
      <c r="E21" s="27" t="s">
        <v>124</v>
      </c>
      <c r="F21" s="13">
        <v>0</v>
      </c>
      <c r="G21" s="13">
        <f>G20+'Strona 3'!D21-'Strona 4'!F20</f>
        <v>5504466.0899999999</v>
      </c>
      <c r="H21" s="13">
        <v>0</v>
      </c>
      <c r="I21" s="13">
        <f>'Strona 1'!D26-'Strona 2'!C24</f>
        <v>2710000</v>
      </c>
      <c r="J21" s="55">
        <f>'Strona 1'!D26+'Strona 3'!I21-'Strona 2'!C24</f>
        <v>2710000</v>
      </c>
      <c r="K21" s="55"/>
    </row>
    <row r="22" spans="1:11" ht="13.7" customHeight="1">
      <c r="A22" s="12" t="s">
        <v>41</v>
      </c>
      <c r="B22" s="7" t="s">
        <v>124</v>
      </c>
      <c r="C22" s="7" t="s">
        <v>124</v>
      </c>
      <c r="D22" s="27" t="s">
        <v>124</v>
      </c>
      <c r="E22" s="27" t="s">
        <v>124</v>
      </c>
      <c r="F22" s="13">
        <v>0</v>
      </c>
      <c r="G22" s="13">
        <f>G21+'Strona 3'!D22-'Strona 4'!F21</f>
        <v>3918683.09</v>
      </c>
      <c r="H22" s="13">
        <v>0</v>
      </c>
      <c r="I22" s="13">
        <f>'Strona 1'!D27-'Strona 2'!C25</f>
        <v>3050000</v>
      </c>
      <c r="J22" s="55">
        <f>'Strona 1'!D27+'Strona 3'!I22-'Strona 2'!C25</f>
        <v>3050000</v>
      </c>
      <c r="K22" s="55"/>
    </row>
    <row r="23" spans="1:11" ht="13.7" customHeight="1">
      <c r="A23" s="12" t="s">
        <v>42</v>
      </c>
      <c r="B23" s="7" t="s">
        <v>124</v>
      </c>
      <c r="C23" s="7" t="s">
        <v>124</v>
      </c>
      <c r="D23" s="27" t="s">
        <v>124</v>
      </c>
      <c r="E23" s="27" t="s">
        <v>124</v>
      </c>
      <c r="F23" s="13">
        <v>0</v>
      </c>
      <c r="G23" s="13">
        <f>G22+'Strona 3'!D23-'Strona 4'!F22</f>
        <v>2218683.09</v>
      </c>
      <c r="H23" s="13">
        <v>0</v>
      </c>
      <c r="I23" s="13">
        <f>'Strona 1'!D28-'Strona 2'!C26</f>
        <v>3150000</v>
      </c>
      <c r="J23" s="55">
        <f>'Strona 1'!D28+'Strona 3'!I23-'Strona 2'!C26</f>
        <v>3150000</v>
      </c>
      <c r="K23" s="55"/>
    </row>
    <row r="24" spans="1:11" ht="13.7" customHeight="1">
      <c r="A24" s="12" t="s">
        <v>43</v>
      </c>
      <c r="B24" s="7" t="s">
        <v>124</v>
      </c>
      <c r="C24" s="7" t="s">
        <v>124</v>
      </c>
      <c r="D24" s="27" t="s">
        <v>124</v>
      </c>
      <c r="E24" s="27" t="s">
        <v>124</v>
      </c>
      <c r="F24" s="13">
        <v>0</v>
      </c>
      <c r="G24" s="13">
        <f>G23+'Strona 3'!D24-'Strona 4'!F23</f>
        <v>718683.08999999985</v>
      </c>
      <c r="H24" s="13">
        <v>0</v>
      </c>
      <c r="I24" s="13">
        <f>'Strona 1'!D29-'Strona 2'!C27</f>
        <v>2950000</v>
      </c>
      <c r="J24" s="55">
        <f>'Strona 1'!D29+'Strona 3'!I24-'Strona 2'!C27</f>
        <v>2950000</v>
      </c>
      <c r="K24" s="55"/>
    </row>
    <row r="25" spans="1:11" ht="13.7" customHeight="1">
      <c r="A25" s="12" t="s">
        <v>44</v>
      </c>
      <c r="B25" s="7" t="s">
        <v>124</v>
      </c>
      <c r="C25" s="7" t="s">
        <v>124</v>
      </c>
      <c r="D25" s="27" t="s">
        <v>124</v>
      </c>
      <c r="E25" s="27" t="s">
        <v>124</v>
      </c>
      <c r="F25" s="13">
        <v>0</v>
      </c>
      <c r="G25" s="13">
        <f>G24+'Strona 3'!D25-'Strona 4'!F24</f>
        <v>0</v>
      </c>
      <c r="H25" s="13">
        <v>0</v>
      </c>
      <c r="I25" s="13">
        <f>'Strona 1'!D30-'Strona 2'!C28</f>
        <v>2950000</v>
      </c>
      <c r="J25" s="55">
        <f>'Strona 1'!D30+'Strona 3'!I25-'Strona 2'!C28</f>
        <v>2950000</v>
      </c>
      <c r="K25" s="55"/>
    </row>
    <row r="26" spans="1:11" ht="13.7" customHeight="1">
      <c r="A26" s="21" t="s">
        <v>45</v>
      </c>
      <c r="B26" s="28" t="s">
        <v>124</v>
      </c>
      <c r="C26" s="28" t="s">
        <v>124</v>
      </c>
      <c r="D26" s="29" t="s">
        <v>124</v>
      </c>
      <c r="E26" s="29" t="s">
        <v>124</v>
      </c>
      <c r="F26" s="22">
        <v>0</v>
      </c>
      <c r="G26" s="16">
        <v>0</v>
      </c>
      <c r="H26" s="22">
        <v>0</v>
      </c>
      <c r="I26" s="16">
        <f>'Strona 1'!D31-'Strona 2'!C29</f>
        <v>3350000</v>
      </c>
      <c r="J26" s="59">
        <f>'Strona 1'!D31+'Strona 3'!I26-'Strona 2'!C29</f>
        <v>3350000</v>
      </c>
      <c r="K26" s="59"/>
    </row>
  </sheetData>
  <mergeCells count="30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A4:A7"/>
    <mergeCell ref="B4:F4"/>
    <mergeCell ref="G4:G7"/>
    <mergeCell ref="I4:K4"/>
    <mergeCell ref="B5:E5"/>
    <mergeCell ref="F5:F7"/>
    <mergeCell ref="H5:H7"/>
    <mergeCell ref="I5:I7"/>
    <mergeCell ref="J5:K7"/>
    <mergeCell ref="B6:B7"/>
    <mergeCell ref="C6:E6"/>
  </mergeCells>
  <pageMargins left="0.39370078740157483" right="0.39370078740157483" top="0.39370078740157483" bottom="0.39370078740157483" header="0.51181102362204722" footer="0"/>
  <pageSetup paperSize="9" firstPageNumber="0" orientation="landscape" horizontalDpi="300" verticalDpi="300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zoomScaleNormal="100" workbookViewId="0">
      <selection activeCell="D59" sqref="D59"/>
    </sheetView>
  </sheetViews>
  <sheetFormatPr defaultColWidth="8.83203125"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/>
    <row r="2" spans="1:8" ht="18" customHeight="1">
      <c r="A2" s="67" t="s">
        <v>3</v>
      </c>
      <c r="B2" s="68" t="s">
        <v>125</v>
      </c>
      <c r="C2" s="68"/>
      <c r="D2" s="68"/>
      <c r="E2" s="68"/>
      <c r="F2" s="68"/>
      <c r="G2" s="68"/>
      <c r="H2" s="68"/>
    </row>
    <row r="3" spans="1:8" ht="201" customHeight="1">
      <c r="A3" s="67"/>
      <c r="B3" s="30" t="s">
        <v>126</v>
      </c>
      <c r="C3" s="69" t="s">
        <v>127</v>
      </c>
      <c r="D3" s="69"/>
      <c r="E3" s="30" t="s">
        <v>128</v>
      </c>
      <c r="F3" s="30" t="s">
        <v>129</v>
      </c>
      <c r="G3" s="30" t="s">
        <v>130</v>
      </c>
      <c r="H3" s="31" t="s">
        <v>131</v>
      </c>
    </row>
    <row r="4" spans="1:8" ht="13.7" customHeight="1">
      <c r="A4" s="32" t="s">
        <v>58</v>
      </c>
      <c r="B4" s="10" t="s">
        <v>132</v>
      </c>
      <c r="C4" s="50" t="s">
        <v>133</v>
      </c>
      <c r="D4" s="50"/>
      <c r="E4" s="10" t="s">
        <v>134</v>
      </c>
      <c r="F4" s="10" t="s">
        <v>135</v>
      </c>
      <c r="G4" s="10" t="s">
        <v>136</v>
      </c>
      <c r="H4" s="11" t="s">
        <v>137</v>
      </c>
    </row>
    <row r="5" spans="1:8" ht="13.7" customHeight="1">
      <c r="A5" s="33" t="s">
        <v>28</v>
      </c>
      <c r="B5" s="34">
        <v>0.10730000000000001</v>
      </c>
      <c r="C5" s="34">
        <v>5.4800000000000001E-2</v>
      </c>
      <c r="D5" s="34">
        <v>7.5600000000000001E-2</v>
      </c>
      <c r="E5" s="34">
        <v>0.1424</v>
      </c>
      <c r="F5" s="34">
        <v>0.14860000000000001</v>
      </c>
      <c r="G5" s="27" t="s">
        <v>138</v>
      </c>
      <c r="H5" s="35" t="s">
        <v>138</v>
      </c>
    </row>
    <row r="6" spans="1:8" ht="13.7" customHeight="1">
      <c r="A6" s="33" t="s">
        <v>29</v>
      </c>
      <c r="B6" s="27" t="s">
        <v>139</v>
      </c>
      <c r="C6" s="34">
        <v>0.11600000000000001</v>
      </c>
      <c r="D6" s="34">
        <v>0.16739999999999999</v>
      </c>
      <c r="E6" s="34">
        <v>0.13139999999999999</v>
      </c>
      <c r="F6" s="34">
        <v>0.1376</v>
      </c>
      <c r="G6" s="27" t="s">
        <v>138</v>
      </c>
      <c r="H6" s="35" t="s">
        <v>138</v>
      </c>
    </row>
    <row r="7" spans="1:8" ht="13.7" customHeight="1">
      <c r="A7" s="33" t="s">
        <v>30</v>
      </c>
      <c r="B7" s="27" t="s">
        <v>140</v>
      </c>
      <c r="C7" s="34">
        <v>0.1187</v>
      </c>
      <c r="D7" s="34">
        <v>0.1588</v>
      </c>
      <c r="E7" s="34">
        <v>0.12889999999999999</v>
      </c>
      <c r="F7" s="34">
        <v>0.1351</v>
      </c>
      <c r="G7" s="27" t="s">
        <v>138</v>
      </c>
      <c r="H7" s="35" t="s">
        <v>138</v>
      </c>
    </row>
    <row r="8" spans="1:8" ht="13.7" customHeight="1">
      <c r="A8" s="33" t="s">
        <v>31</v>
      </c>
      <c r="B8" s="27" t="s">
        <v>141</v>
      </c>
      <c r="C8" s="34" t="s">
        <v>142</v>
      </c>
      <c r="D8" s="34">
        <v>0.1585</v>
      </c>
      <c r="E8" s="34">
        <v>0.13389999999999999</v>
      </c>
      <c r="F8" s="34">
        <v>0.13389999999999999</v>
      </c>
      <c r="G8" s="27" t="s">
        <v>138</v>
      </c>
      <c r="H8" s="35" t="s">
        <v>138</v>
      </c>
    </row>
    <row r="9" spans="1:8" ht="13.7" customHeight="1">
      <c r="A9" s="33" t="s">
        <v>32</v>
      </c>
      <c r="B9" s="27" t="s">
        <v>143</v>
      </c>
      <c r="C9" s="34">
        <v>0.11890000000000001</v>
      </c>
      <c r="D9" s="34">
        <v>0.13039999999999999</v>
      </c>
      <c r="E9" s="34">
        <v>0.16159999999999999</v>
      </c>
      <c r="F9" s="34">
        <v>0.16159999999999999</v>
      </c>
      <c r="G9" s="27" t="s">
        <v>138</v>
      </c>
      <c r="H9" s="35" t="s">
        <v>138</v>
      </c>
    </row>
    <row r="10" spans="1:8" ht="13.7" customHeight="1">
      <c r="A10" s="33" t="s">
        <v>33</v>
      </c>
      <c r="B10" s="34">
        <v>8.2799999999999999E-2</v>
      </c>
      <c r="C10" s="34">
        <v>0.1053</v>
      </c>
      <c r="D10" s="27" t="s">
        <v>124</v>
      </c>
      <c r="E10" s="34">
        <v>0.1492</v>
      </c>
      <c r="F10" s="34">
        <v>0.1492</v>
      </c>
      <c r="G10" s="27" t="s">
        <v>138</v>
      </c>
      <c r="H10" s="35" t="s">
        <v>138</v>
      </c>
    </row>
    <row r="11" spans="1:8" ht="13.7" customHeight="1">
      <c r="A11" s="33" t="s">
        <v>34</v>
      </c>
      <c r="B11" s="27" t="s">
        <v>144</v>
      </c>
      <c r="C11" s="34" t="s">
        <v>145</v>
      </c>
      <c r="D11" s="27" t="s">
        <v>124</v>
      </c>
      <c r="E11" s="34">
        <v>0.1066</v>
      </c>
      <c r="F11" s="34">
        <v>0.1087</v>
      </c>
      <c r="G11" s="27" t="s">
        <v>138</v>
      </c>
      <c r="H11" s="35" t="s">
        <v>138</v>
      </c>
    </row>
    <row r="12" spans="1:8" ht="13.7" customHeight="1">
      <c r="A12" s="33" t="s">
        <v>35</v>
      </c>
      <c r="B12" s="27" t="s">
        <v>146</v>
      </c>
      <c r="C12" s="34" t="s">
        <v>147</v>
      </c>
      <c r="D12" s="27" t="s">
        <v>124</v>
      </c>
      <c r="E12" s="34">
        <v>0.1043</v>
      </c>
      <c r="F12" s="34">
        <v>0.1043</v>
      </c>
      <c r="G12" s="27" t="s">
        <v>138</v>
      </c>
      <c r="H12" s="35" t="s">
        <v>138</v>
      </c>
    </row>
    <row r="13" spans="1:8" ht="13.7" customHeight="1">
      <c r="A13" s="33" t="s">
        <v>36</v>
      </c>
      <c r="B13" s="27" t="s">
        <v>148</v>
      </c>
      <c r="C13" s="34" t="s">
        <v>149</v>
      </c>
      <c r="D13" s="27" t="s">
        <v>124</v>
      </c>
      <c r="E13" s="34">
        <v>0.111</v>
      </c>
      <c r="F13" s="34">
        <v>0.111</v>
      </c>
      <c r="G13" s="27" t="s">
        <v>138</v>
      </c>
      <c r="H13" s="35" t="s">
        <v>138</v>
      </c>
    </row>
    <row r="14" spans="1:8" ht="13.7" customHeight="1">
      <c r="A14" s="33" t="s">
        <v>37</v>
      </c>
      <c r="B14" s="27" t="s">
        <v>150</v>
      </c>
      <c r="C14" s="34" t="s">
        <v>151</v>
      </c>
      <c r="D14" s="27" t="s">
        <v>124</v>
      </c>
      <c r="E14" s="34">
        <v>0.10879999999999999</v>
      </c>
      <c r="F14" s="34">
        <v>0.10879999999999999</v>
      </c>
      <c r="G14" s="27" t="s">
        <v>138</v>
      </c>
      <c r="H14" s="35" t="s">
        <v>138</v>
      </c>
    </row>
    <row r="15" spans="1:8" ht="13.7" customHeight="1">
      <c r="A15" s="33" t="s">
        <v>38</v>
      </c>
      <c r="B15" s="27" t="s">
        <v>152</v>
      </c>
      <c r="C15" s="34" t="s">
        <v>153</v>
      </c>
      <c r="D15" s="27" t="s">
        <v>124</v>
      </c>
      <c r="E15" s="34" t="s">
        <v>154</v>
      </c>
      <c r="F15" s="34">
        <v>0.10630000000000001</v>
      </c>
      <c r="G15" s="27" t="s">
        <v>138</v>
      </c>
      <c r="H15" s="35" t="s">
        <v>138</v>
      </c>
    </row>
    <row r="16" spans="1:8" ht="13.7" customHeight="1">
      <c r="A16" s="33" t="s">
        <v>39</v>
      </c>
      <c r="B16" s="27" t="s">
        <v>155</v>
      </c>
      <c r="C16" s="34" t="s">
        <v>156</v>
      </c>
      <c r="D16" s="27" t="s">
        <v>124</v>
      </c>
      <c r="E16" s="34" t="s">
        <v>157</v>
      </c>
      <c r="F16" s="34">
        <v>0.10349999999999999</v>
      </c>
      <c r="G16" s="27" t="s">
        <v>138</v>
      </c>
      <c r="H16" s="35" t="s">
        <v>138</v>
      </c>
    </row>
    <row r="17" spans="1:8" ht="13.7" customHeight="1">
      <c r="A17" s="33" t="s">
        <v>40</v>
      </c>
      <c r="B17" s="27" t="s">
        <v>158</v>
      </c>
      <c r="C17" s="34" t="s">
        <v>159</v>
      </c>
      <c r="D17" s="27" t="s">
        <v>124</v>
      </c>
      <c r="E17" s="34" t="s">
        <v>160</v>
      </c>
      <c r="F17" s="34">
        <v>0.10050000000000001</v>
      </c>
      <c r="G17" s="27" t="s">
        <v>138</v>
      </c>
      <c r="H17" s="35" t="s">
        <v>138</v>
      </c>
    </row>
    <row r="18" spans="1:8" ht="13.7" customHeight="1">
      <c r="A18" s="33" t="s">
        <v>41</v>
      </c>
      <c r="B18" s="27" t="s">
        <v>161</v>
      </c>
      <c r="C18" s="34" t="s">
        <v>162</v>
      </c>
      <c r="D18" s="27" t="s">
        <v>124</v>
      </c>
      <c r="E18" s="34" t="s">
        <v>163</v>
      </c>
      <c r="F18" s="34">
        <v>0.1002</v>
      </c>
      <c r="G18" s="27" t="s">
        <v>138</v>
      </c>
      <c r="H18" s="35" t="s">
        <v>138</v>
      </c>
    </row>
    <row r="19" spans="1:8" ht="13.7" customHeight="1">
      <c r="A19" s="33" t="s">
        <v>42</v>
      </c>
      <c r="B19" s="36" t="s">
        <v>164</v>
      </c>
      <c r="C19" s="34" t="s">
        <v>165</v>
      </c>
      <c r="D19" s="27" t="s">
        <v>124</v>
      </c>
      <c r="E19" s="34" t="s">
        <v>166</v>
      </c>
      <c r="F19" s="34">
        <v>0.1026</v>
      </c>
      <c r="G19" s="27" t="s">
        <v>138</v>
      </c>
      <c r="H19" s="35" t="s">
        <v>138</v>
      </c>
    </row>
    <row r="20" spans="1:8" ht="13.7" customHeight="1">
      <c r="A20" s="33" t="s">
        <v>43</v>
      </c>
      <c r="B20" s="34">
        <v>5.6599999999999998E-2</v>
      </c>
      <c r="C20" s="34">
        <v>0.1004</v>
      </c>
      <c r="D20" s="27" t="s">
        <v>124</v>
      </c>
      <c r="E20" s="34" t="s">
        <v>167</v>
      </c>
      <c r="F20" s="34">
        <v>0.1048</v>
      </c>
      <c r="G20" s="27" t="s">
        <v>138</v>
      </c>
      <c r="H20" s="35" t="s">
        <v>138</v>
      </c>
    </row>
    <row r="21" spans="1:8" ht="13.7" customHeight="1">
      <c r="A21" s="33" t="s">
        <v>44</v>
      </c>
      <c r="B21" s="34">
        <v>2.7400000000000001E-2</v>
      </c>
      <c r="C21" s="34">
        <v>0.11020000000000001</v>
      </c>
      <c r="D21" s="27" t="s">
        <v>124</v>
      </c>
      <c r="E21" s="34">
        <v>0.1061</v>
      </c>
      <c r="F21" s="34">
        <v>0.1061</v>
      </c>
      <c r="G21" s="27" t="s">
        <v>138</v>
      </c>
      <c r="H21" s="35" t="s">
        <v>138</v>
      </c>
    </row>
    <row r="22" spans="1:8" ht="13.7" customHeight="1">
      <c r="A22" s="37" t="s">
        <v>45</v>
      </c>
      <c r="B22" s="38">
        <v>4.0000000000000002E-4</v>
      </c>
      <c r="C22" s="38">
        <v>0.12379999999999999</v>
      </c>
      <c r="D22" s="39" t="s">
        <v>124</v>
      </c>
      <c r="E22" s="38">
        <v>0.1074</v>
      </c>
      <c r="F22" s="38">
        <v>0.1074</v>
      </c>
      <c r="G22" s="39" t="s">
        <v>138</v>
      </c>
      <c r="H22" s="40" t="s">
        <v>138</v>
      </c>
    </row>
    <row r="23" spans="1:8" ht="27.4" customHeight="1"/>
  </sheetData>
  <mergeCells count="4">
    <mergeCell ref="A2:A3"/>
    <mergeCell ref="B2:H2"/>
    <mergeCell ref="C3:D3"/>
    <mergeCell ref="C4:D4"/>
  </mergeCells>
  <pageMargins left="0.39370078740157483" right="0.39370078740157483" top="0.39370078740157483" bottom="0.39370078740157483" header="0.51181102362204722" footer="0"/>
  <pageSetup paperSize="9" firstPageNumber="0" orientation="landscape" horizontalDpi="300" verticalDpi="300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zoomScaleNormal="100" workbookViewId="0">
      <selection activeCell="F22" sqref="F22"/>
    </sheetView>
  </sheetViews>
  <sheetFormatPr defaultColWidth="8.83203125"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61" t="s">
        <v>3</v>
      </c>
      <c r="B1" s="45" t="s">
        <v>168</v>
      </c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>
      <c r="A2" s="61"/>
      <c r="B2" s="47" t="s">
        <v>169</v>
      </c>
      <c r="C2" s="47" t="s">
        <v>8</v>
      </c>
      <c r="D2" s="47"/>
      <c r="E2" s="47" t="s">
        <v>170</v>
      </c>
      <c r="F2" s="47" t="s">
        <v>8</v>
      </c>
      <c r="G2" s="47"/>
      <c r="H2" s="47" t="s">
        <v>171</v>
      </c>
      <c r="I2" s="48" t="s">
        <v>8</v>
      </c>
      <c r="J2" s="48"/>
      <c r="K2" s="48"/>
    </row>
    <row r="3" spans="1:11" ht="18.75" customHeight="1">
      <c r="A3" s="61"/>
      <c r="B3" s="47"/>
      <c r="C3" s="70" t="s">
        <v>172</v>
      </c>
      <c r="D3" s="7" t="s">
        <v>8</v>
      </c>
      <c r="E3" s="47"/>
      <c r="F3" s="47" t="s">
        <v>173</v>
      </c>
      <c r="G3" s="7" t="s">
        <v>8</v>
      </c>
      <c r="H3" s="47"/>
      <c r="I3" s="70" t="s">
        <v>171</v>
      </c>
      <c r="J3" s="48" t="s">
        <v>8</v>
      </c>
      <c r="K3" s="48"/>
    </row>
    <row r="4" spans="1:11" ht="154.5" customHeight="1">
      <c r="A4" s="61"/>
      <c r="B4" s="47"/>
      <c r="C4" s="70"/>
      <c r="D4" s="7" t="s">
        <v>174</v>
      </c>
      <c r="E4" s="47"/>
      <c r="F4" s="47"/>
      <c r="G4" s="7" t="s">
        <v>174</v>
      </c>
      <c r="H4" s="47"/>
      <c r="I4" s="70"/>
      <c r="J4" s="48" t="s">
        <v>175</v>
      </c>
      <c r="K4" s="48"/>
    </row>
    <row r="5" spans="1:11" ht="13.7" customHeight="1">
      <c r="A5" s="23" t="s">
        <v>58</v>
      </c>
      <c r="B5" s="24" t="s">
        <v>176</v>
      </c>
      <c r="C5" s="24" t="s">
        <v>177</v>
      </c>
      <c r="D5" s="24" t="s">
        <v>178</v>
      </c>
      <c r="E5" s="24" t="s">
        <v>179</v>
      </c>
      <c r="F5" s="24" t="s">
        <v>180</v>
      </c>
      <c r="G5" s="24" t="s">
        <v>181</v>
      </c>
      <c r="H5" s="24" t="s">
        <v>182</v>
      </c>
      <c r="I5" s="24" t="s">
        <v>183</v>
      </c>
      <c r="J5" s="66" t="s">
        <v>184</v>
      </c>
      <c r="K5" s="66"/>
    </row>
    <row r="6" spans="1:11" ht="13.7" customHeight="1">
      <c r="A6" s="12" t="s">
        <v>28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 t="s">
        <v>225</v>
      </c>
      <c r="I6" s="27">
        <v>685037.11</v>
      </c>
      <c r="J6" s="71">
        <v>609617.73</v>
      </c>
      <c r="K6" s="71"/>
    </row>
    <row r="7" spans="1:11" ht="13.7" customHeight="1">
      <c r="A7" s="12" t="s">
        <v>29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71">
        <v>0</v>
      </c>
      <c r="K7" s="71"/>
    </row>
    <row r="8" spans="1:11" ht="13.7" customHeight="1">
      <c r="A8" s="12" t="s">
        <v>30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71">
        <v>0</v>
      </c>
      <c r="K8" s="71"/>
    </row>
    <row r="9" spans="1:11" ht="13.7" customHeight="1">
      <c r="A9" s="12" t="s">
        <v>31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71">
        <v>0</v>
      </c>
      <c r="K9" s="71"/>
    </row>
    <row r="10" spans="1:11" ht="13.7" customHeight="1">
      <c r="A10" s="12" t="s">
        <v>32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71">
        <v>0</v>
      </c>
      <c r="K10" s="71"/>
    </row>
    <row r="11" spans="1:11" ht="13.7" customHeight="1">
      <c r="A11" s="12" t="s">
        <v>33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71">
        <v>0</v>
      </c>
      <c r="K11" s="71"/>
    </row>
    <row r="12" spans="1:11" ht="13.7" customHeight="1">
      <c r="A12" s="12" t="s">
        <v>34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71">
        <v>0</v>
      </c>
      <c r="K12" s="71"/>
    </row>
    <row r="13" spans="1:11" ht="13.7" customHeight="1">
      <c r="A13" s="12" t="s">
        <v>35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71">
        <v>0</v>
      </c>
      <c r="K13" s="71"/>
    </row>
    <row r="14" spans="1:11" ht="13.7" customHeight="1">
      <c r="A14" s="12" t="s">
        <v>36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71">
        <v>0</v>
      </c>
      <c r="K14" s="71"/>
    </row>
    <row r="15" spans="1:11" ht="13.7" customHeight="1">
      <c r="A15" s="12" t="s">
        <v>37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71">
        <v>0</v>
      </c>
      <c r="K15" s="71"/>
    </row>
    <row r="16" spans="1:11" ht="13.7" customHeight="1">
      <c r="A16" s="12" t="s">
        <v>38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71">
        <v>0</v>
      </c>
      <c r="K16" s="71"/>
    </row>
    <row r="17" spans="1:11" ht="13.7" customHeight="1">
      <c r="A17" s="12" t="s">
        <v>39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71">
        <v>0</v>
      </c>
      <c r="K17" s="71"/>
    </row>
    <row r="18" spans="1:11" ht="13.7" customHeight="1">
      <c r="A18" s="12" t="s">
        <v>40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71">
        <v>0</v>
      </c>
      <c r="K18" s="71"/>
    </row>
    <row r="19" spans="1:11" ht="13.7" customHeight="1">
      <c r="A19" s="12" t="s">
        <v>41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71">
        <v>0</v>
      </c>
      <c r="K19" s="71"/>
    </row>
    <row r="20" spans="1:11" ht="13.7" customHeight="1">
      <c r="A20" s="12" t="s">
        <v>42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71">
        <v>0</v>
      </c>
      <c r="K20" s="71"/>
    </row>
    <row r="21" spans="1:11" ht="13.7" customHeight="1">
      <c r="A21" s="12" t="s">
        <v>43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71">
        <v>0</v>
      </c>
      <c r="K21" s="71"/>
    </row>
    <row r="22" spans="1:11" ht="13.7" customHeight="1">
      <c r="A22" s="12" t="s">
        <v>44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71">
        <v>0</v>
      </c>
      <c r="K22" s="71"/>
    </row>
    <row r="23" spans="1:11" ht="13.7" customHeight="1">
      <c r="A23" s="15" t="s">
        <v>45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72">
        <v>0</v>
      </c>
      <c r="K23" s="72"/>
    </row>
  </sheetData>
  <mergeCells count="32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1:K1"/>
    <mergeCell ref="B2:B4"/>
    <mergeCell ref="C2:D2"/>
    <mergeCell ref="E2:E4"/>
    <mergeCell ref="F2:G2"/>
    <mergeCell ref="H2:H4"/>
    <mergeCell ref="I2:K2"/>
    <mergeCell ref="C3:C4"/>
    <mergeCell ref="F3:F4"/>
    <mergeCell ref="I3:I4"/>
    <mergeCell ref="J3:K3"/>
    <mergeCell ref="J4:K4"/>
  </mergeCells>
  <pageMargins left="0.39370078740157483" right="0.39370078740157483" top="0.39370078740157483" bottom="0.39370078740157483" header="0.51181102362204722" footer="0"/>
  <pageSetup paperSize="9" firstPageNumber="0" orientation="landscape" horizontalDpi="300" verticalDpi="300" r:id="rId1"/>
  <headerFooter>
    <oddFooter>&amp;CStrona 7&amp;R 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23"/>
  <sheetViews>
    <sheetView zoomScaleNormal="100" workbookViewId="0">
      <selection activeCell="P4" sqref="P4"/>
    </sheetView>
  </sheetViews>
  <sheetFormatPr defaultColWidth="8.83203125" defaultRowHeight="10.5"/>
  <cols>
    <col min="1" max="1" width="9.5" customWidth="1"/>
    <col min="2" max="3" width="17" customWidth="1"/>
    <col min="4" max="4" width="17.83203125" customWidth="1"/>
    <col min="5" max="5" width="19" customWidth="1"/>
    <col min="6" max="6" width="16" customWidth="1"/>
    <col min="7" max="7" width="19.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>
      <c r="A1" s="61" t="s">
        <v>3</v>
      </c>
      <c r="B1" s="63"/>
      <c r="C1" s="63"/>
      <c r="D1" s="63"/>
      <c r="E1" s="45" t="s">
        <v>185</v>
      </c>
      <c r="F1" s="45"/>
      <c r="G1" s="45"/>
      <c r="H1" s="45"/>
      <c r="I1" s="45"/>
      <c r="J1" s="45"/>
      <c r="K1" s="45"/>
      <c r="L1" s="45"/>
    </row>
    <row r="2" spans="1:12" ht="18.75" customHeight="1">
      <c r="A2" s="61"/>
      <c r="B2" s="47" t="s">
        <v>186</v>
      </c>
      <c r="C2" s="47" t="s">
        <v>8</v>
      </c>
      <c r="D2" s="47"/>
      <c r="E2" s="47" t="s">
        <v>187</v>
      </c>
      <c r="F2" s="47" t="s">
        <v>5</v>
      </c>
      <c r="G2" s="47"/>
      <c r="H2" s="47" t="s">
        <v>188</v>
      </c>
      <c r="I2" s="47" t="s">
        <v>189</v>
      </c>
      <c r="J2" s="70" t="s">
        <v>190</v>
      </c>
      <c r="K2" s="70"/>
      <c r="L2" s="48" t="s">
        <v>191</v>
      </c>
    </row>
    <row r="3" spans="1:12" ht="24" customHeight="1">
      <c r="A3" s="61"/>
      <c r="B3" s="47"/>
      <c r="C3" s="47" t="s">
        <v>192</v>
      </c>
      <c r="D3" s="7" t="s">
        <v>8</v>
      </c>
      <c r="E3" s="47"/>
      <c r="F3" s="47" t="s">
        <v>193</v>
      </c>
      <c r="G3" s="47" t="s">
        <v>194</v>
      </c>
      <c r="H3" s="47"/>
      <c r="I3" s="47"/>
      <c r="J3" s="70"/>
      <c r="K3" s="70"/>
      <c r="L3" s="48"/>
    </row>
    <row r="4" spans="1:12" ht="156" customHeight="1">
      <c r="A4" s="61"/>
      <c r="B4" s="47"/>
      <c r="C4" s="47"/>
      <c r="D4" s="7" t="s">
        <v>175</v>
      </c>
      <c r="E4" s="47"/>
      <c r="F4" s="47"/>
      <c r="G4" s="47"/>
      <c r="H4" s="47"/>
      <c r="I4" s="47"/>
      <c r="J4" s="70"/>
      <c r="K4" s="70"/>
      <c r="L4" s="48"/>
    </row>
    <row r="5" spans="1:12" ht="13.7" customHeight="1">
      <c r="A5" s="23" t="s">
        <v>58</v>
      </c>
      <c r="B5" s="24" t="s">
        <v>195</v>
      </c>
      <c r="C5" s="24" t="s">
        <v>196</v>
      </c>
      <c r="D5" s="24" t="s">
        <v>197</v>
      </c>
      <c r="E5" s="24" t="s">
        <v>198</v>
      </c>
      <c r="F5" s="24" t="s">
        <v>199</v>
      </c>
      <c r="G5" s="24" t="s">
        <v>200</v>
      </c>
      <c r="H5" s="24" t="s">
        <v>201</v>
      </c>
      <c r="I5" s="24" t="s">
        <v>202</v>
      </c>
      <c r="J5" s="73" t="s">
        <v>203</v>
      </c>
      <c r="K5" s="73"/>
      <c r="L5" s="25" t="s">
        <v>204</v>
      </c>
    </row>
    <row r="6" spans="1:12" ht="13.7" customHeight="1">
      <c r="A6" s="12" t="s">
        <v>28</v>
      </c>
      <c r="B6" s="13">
        <v>2316723.7799999998</v>
      </c>
      <c r="C6" s="13">
        <v>2316723.7799999998</v>
      </c>
      <c r="D6" s="13">
        <v>1455152.71</v>
      </c>
      <c r="E6" s="13">
        <v>3973509.06</v>
      </c>
      <c r="F6" s="13">
        <v>20400</v>
      </c>
      <c r="G6" s="13">
        <v>3953109.06</v>
      </c>
      <c r="H6" s="13">
        <v>0</v>
      </c>
      <c r="I6" s="13">
        <v>0</v>
      </c>
      <c r="J6" s="54">
        <v>0</v>
      </c>
      <c r="K6" s="54"/>
      <c r="L6" s="14">
        <v>0</v>
      </c>
    </row>
    <row r="7" spans="1:12" ht="13.7" customHeight="1">
      <c r="A7" s="12" t="s">
        <v>29</v>
      </c>
      <c r="B7" s="13">
        <v>2659260</v>
      </c>
      <c r="C7" s="13">
        <v>2659260</v>
      </c>
      <c r="D7" s="13">
        <v>1491081</v>
      </c>
      <c r="E7" s="13">
        <v>11111158</v>
      </c>
      <c r="F7" s="13">
        <v>305000</v>
      </c>
      <c r="G7" s="13">
        <v>10806158</v>
      </c>
      <c r="H7" s="13">
        <v>0</v>
      </c>
      <c r="I7" s="13">
        <v>0</v>
      </c>
      <c r="J7" s="54">
        <v>0</v>
      </c>
      <c r="K7" s="54"/>
      <c r="L7" s="14">
        <v>0</v>
      </c>
    </row>
    <row r="8" spans="1:12" ht="13.7" customHeight="1">
      <c r="A8" s="12" t="s">
        <v>30</v>
      </c>
      <c r="B8" s="13">
        <v>1000000</v>
      </c>
      <c r="C8" s="13">
        <v>1000000</v>
      </c>
      <c r="D8" s="13">
        <v>0</v>
      </c>
      <c r="E8" s="13">
        <f>SUM(F8:G8)</f>
        <v>5750635</v>
      </c>
      <c r="F8" s="13">
        <v>220000</v>
      </c>
      <c r="G8" s="13">
        <v>5530635</v>
      </c>
      <c r="H8" s="13">
        <v>0</v>
      </c>
      <c r="I8" s="13">
        <v>0</v>
      </c>
      <c r="J8" s="54">
        <v>0</v>
      </c>
      <c r="K8" s="54"/>
      <c r="L8" s="14">
        <v>0</v>
      </c>
    </row>
    <row r="9" spans="1:12" ht="13.7" customHeight="1">
      <c r="A9" s="12" t="s">
        <v>31</v>
      </c>
      <c r="B9" s="13">
        <v>0</v>
      </c>
      <c r="C9" s="13">
        <v>0</v>
      </c>
      <c r="D9" s="13">
        <v>0</v>
      </c>
      <c r="E9" s="13">
        <f>SUM(F9:G9)</f>
        <v>3752935</v>
      </c>
      <c r="F9" s="13">
        <v>220000</v>
      </c>
      <c r="G9" s="13">
        <v>3532935</v>
      </c>
      <c r="H9" s="13">
        <v>0</v>
      </c>
      <c r="I9" s="13">
        <v>0</v>
      </c>
      <c r="J9" s="54">
        <v>0</v>
      </c>
      <c r="K9" s="54"/>
      <c r="L9" s="14">
        <v>0</v>
      </c>
    </row>
    <row r="10" spans="1:12" ht="13.7" customHeight="1">
      <c r="A10" s="12" t="s">
        <v>32</v>
      </c>
      <c r="B10" s="13">
        <v>0</v>
      </c>
      <c r="C10" s="13">
        <v>0</v>
      </c>
      <c r="D10" s="13">
        <v>0</v>
      </c>
      <c r="E10" s="13">
        <f>SUM(F10:G10)</f>
        <v>0</v>
      </c>
      <c r="F10" s="13">
        <v>0</v>
      </c>
      <c r="G10" s="13">
        <v>0</v>
      </c>
      <c r="H10" s="13">
        <v>0</v>
      </c>
      <c r="I10" s="13">
        <v>0</v>
      </c>
      <c r="J10" s="54">
        <v>0</v>
      </c>
      <c r="K10" s="54"/>
      <c r="L10" s="14">
        <v>0</v>
      </c>
    </row>
    <row r="11" spans="1:12" ht="13.7" customHeight="1">
      <c r="A11" s="12" t="s">
        <v>33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54">
        <v>0</v>
      </c>
      <c r="K11" s="54"/>
      <c r="L11" s="14">
        <v>0</v>
      </c>
    </row>
    <row r="12" spans="1:12" ht="13.7" customHeight="1">
      <c r="A12" s="12" t="s">
        <v>34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54">
        <v>0</v>
      </c>
      <c r="K12" s="54"/>
      <c r="L12" s="14">
        <v>0</v>
      </c>
    </row>
    <row r="13" spans="1:12" ht="13.7" customHeight="1">
      <c r="A13" s="12" t="s">
        <v>35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54">
        <v>0</v>
      </c>
      <c r="K13" s="54"/>
      <c r="L13" s="14">
        <v>0</v>
      </c>
    </row>
    <row r="14" spans="1:12" ht="13.7" customHeight="1">
      <c r="A14" s="12" t="s">
        <v>36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54">
        <v>0</v>
      </c>
      <c r="K14" s="54"/>
      <c r="L14" s="14">
        <v>0</v>
      </c>
    </row>
    <row r="15" spans="1:12" ht="13.7" customHeight="1">
      <c r="A15" s="12" t="s">
        <v>37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54">
        <v>0</v>
      </c>
      <c r="K15" s="54"/>
      <c r="L15" s="14">
        <v>0</v>
      </c>
    </row>
    <row r="16" spans="1:12" ht="13.7" customHeight="1">
      <c r="A16" s="12" t="s">
        <v>38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54">
        <v>0</v>
      </c>
      <c r="K16" s="54"/>
      <c r="L16" s="14">
        <v>0</v>
      </c>
    </row>
    <row r="17" spans="1:12" ht="13.7" customHeight="1">
      <c r="A17" s="12" t="s">
        <v>39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54">
        <v>0</v>
      </c>
      <c r="K17" s="54"/>
      <c r="L17" s="14">
        <v>0</v>
      </c>
    </row>
    <row r="18" spans="1:12" ht="13.7" customHeight="1">
      <c r="A18" s="12" t="s">
        <v>40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54">
        <v>0</v>
      </c>
      <c r="K18" s="54"/>
      <c r="L18" s="14">
        <v>0</v>
      </c>
    </row>
    <row r="19" spans="1:12" ht="13.7" customHeight="1">
      <c r="A19" s="12" t="s">
        <v>41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54">
        <v>0</v>
      </c>
      <c r="K19" s="54"/>
      <c r="L19" s="14">
        <v>0</v>
      </c>
    </row>
    <row r="20" spans="1:12" ht="13.7" customHeight="1">
      <c r="A20" s="12" t="s">
        <v>42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54">
        <v>0</v>
      </c>
      <c r="K20" s="54"/>
      <c r="L20" s="14">
        <v>0</v>
      </c>
    </row>
    <row r="21" spans="1:12" ht="13.7" customHeight="1">
      <c r="A21" s="12" t="s">
        <v>43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54">
        <v>0</v>
      </c>
      <c r="K21" s="54"/>
      <c r="L21" s="14">
        <v>0</v>
      </c>
    </row>
    <row r="22" spans="1:12" ht="13.7" customHeight="1">
      <c r="A22" s="12" t="s">
        <v>44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54">
        <v>0</v>
      </c>
      <c r="K22" s="54"/>
      <c r="L22" s="14">
        <v>0</v>
      </c>
    </row>
    <row r="23" spans="1:12" ht="13.7" customHeight="1">
      <c r="A23" s="15" t="s">
        <v>45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58">
        <v>0</v>
      </c>
      <c r="K23" s="58"/>
      <c r="L23" s="17">
        <v>0</v>
      </c>
    </row>
  </sheetData>
  <mergeCells count="33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1:D1"/>
    <mergeCell ref="E1:L1"/>
    <mergeCell ref="B2:B4"/>
    <mergeCell ref="C2:D2"/>
    <mergeCell ref="E2:E4"/>
    <mergeCell ref="F2:G2"/>
    <mergeCell ref="H2:H4"/>
    <mergeCell ref="I2:I4"/>
    <mergeCell ref="J2:K4"/>
    <mergeCell ref="L2:L4"/>
    <mergeCell ref="C3:C4"/>
    <mergeCell ref="F3:F4"/>
    <mergeCell ref="G3:G4"/>
  </mergeCells>
  <pageMargins left="0.39370078740157483" right="0.39370078740157483" top="0.39370078740157483" bottom="0.39370078740157483" header="0.51181102362204722" footer="0"/>
  <pageSetup paperSize="9" scale="90" firstPageNumber="0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K25"/>
  <sheetViews>
    <sheetView zoomScaleNormal="100" workbookViewId="0">
      <selection activeCell="M6" sqref="M6"/>
    </sheetView>
  </sheetViews>
  <sheetFormatPr defaultColWidth="8.83203125"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2" spans="1:11" ht="19.5" customHeight="1">
      <c r="A2" s="61" t="s">
        <v>3</v>
      </c>
      <c r="B2" s="74" t="s">
        <v>185</v>
      </c>
      <c r="C2" s="74"/>
      <c r="D2" s="74"/>
      <c r="E2" s="74"/>
      <c r="F2" s="74"/>
      <c r="G2" s="74"/>
      <c r="H2" s="74"/>
      <c r="I2" s="74"/>
      <c r="J2" s="74"/>
      <c r="K2" s="74"/>
    </row>
    <row r="3" spans="1:11" ht="18" customHeight="1">
      <c r="A3" s="61"/>
      <c r="B3" s="46" t="s">
        <v>205</v>
      </c>
      <c r="C3" s="46" t="s">
        <v>206</v>
      </c>
      <c r="D3" s="47" t="s">
        <v>8</v>
      </c>
      <c r="E3" s="47"/>
      <c r="F3" s="47"/>
      <c r="G3" s="47"/>
      <c r="H3" s="47"/>
      <c r="I3" s="46" t="s">
        <v>207</v>
      </c>
      <c r="J3" s="48" t="s">
        <v>208</v>
      </c>
      <c r="K3" s="48"/>
    </row>
    <row r="4" spans="1:11" ht="21" customHeight="1">
      <c r="A4" s="61"/>
      <c r="B4" s="46"/>
      <c r="C4" s="46"/>
      <c r="D4" s="46" t="s">
        <v>209</v>
      </c>
      <c r="E4" s="46" t="s">
        <v>210</v>
      </c>
      <c r="F4" s="47" t="s">
        <v>8</v>
      </c>
      <c r="G4" s="47"/>
      <c r="H4" s="46" t="s">
        <v>211</v>
      </c>
      <c r="I4" s="46"/>
      <c r="J4" s="48"/>
      <c r="K4" s="48"/>
    </row>
    <row r="5" spans="1:11" ht="21" customHeight="1">
      <c r="A5" s="61"/>
      <c r="B5" s="46"/>
      <c r="C5" s="46"/>
      <c r="D5" s="46"/>
      <c r="E5" s="46"/>
      <c r="F5" s="46" t="s">
        <v>212</v>
      </c>
      <c r="G5" s="7" t="s">
        <v>8</v>
      </c>
      <c r="H5" s="46"/>
      <c r="I5" s="46"/>
      <c r="J5" s="48"/>
      <c r="K5" s="48"/>
    </row>
    <row r="6" spans="1:11" ht="130.5" customHeight="1">
      <c r="A6" s="61"/>
      <c r="B6" s="46"/>
      <c r="C6" s="46"/>
      <c r="D6" s="46"/>
      <c r="E6" s="46"/>
      <c r="F6" s="46"/>
      <c r="G6" s="6" t="s">
        <v>213</v>
      </c>
      <c r="H6" s="46"/>
      <c r="I6" s="46"/>
      <c r="J6" s="48"/>
      <c r="K6" s="48"/>
    </row>
    <row r="7" spans="1:11" ht="13.7" customHeight="1">
      <c r="A7" s="9" t="s">
        <v>58</v>
      </c>
      <c r="B7" s="10" t="s">
        <v>214</v>
      </c>
      <c r="C7" s="10" t="s">
        <v>215</v>
      </c>
      <c r="D7" s="10" t="s">
        <v>216</v>
      </c>
      <c r="E7" s="10" t="s">
        <v>217</v>
      </c>
      <c r="F7" s="10" t="s">
        <v>218</v>
      </c>
      <c r="G7" s="10" t="s">
        <v>219</v>
      </c>
      <c r="H7" s="10" t="s">
        <v>220</v>
      </c>
      <c r="I7" s="10" t="s">
        <v>221</v>
      </c>
      <c r="J7" s="51" t="s">
        <v>222</v>
      </c>
      <c r="K7" s="51"/>
    </row>
    <row r="8" spans="1:11" ht="13.7" customHeight="1">
      <c r="A8" s="12" t="s">
        <v>28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71">
        <v>0</v>
      </c>
      <c r="K8" s="71"/>
    </row>
    <row r="9" spans="1:11" ht="13.7" customHeight="1">
      <c r="A9" s="12" t="s">
        <v>29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71" t="s">
        <v>124</v>
      </c>
      <c r="K9" s="71"/>
    </row>
    <row r="10" spans="1:11" ht="13.7" customHeight="1">
      <c r="A10" s="12" t="s">
        <v>30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71" t="s">
        <v>124</v>
      </c>
      <c r="K10" s="71"/>
    </row>
    <row r="11" spans="1:11" ht="13.7" customHeight="1">
      <c r="A11" s="12" t="s">
        <v>31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71" t="s">
        <v>124</v>
      </c>
      <c r="K11" s="71"/>
    </row>
    <row r="12" spans="1:11" ht="13.7" customHeight="1">
      <c r="A12" s="12" t="s">
        <v>32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71" t="s">
        <v>124</v>
      </c>
      <c r="K12" s="71"/>
    </row>
    <row r="13" spans="1:11" ht="13.7" customHeight="1">
      <c r="A13" s="12" t="s">
        <v>33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71" t="s">
        <v>124</v>
      </c>
      <c r="K13" s="71"/>
    </row>
    <row r="14" spans="1:11" ht="13.7" customHeight="1">
      <c r="A14" s="12" t="s">
        <v>34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71" t="s">
        <v>124</v>
      </c>
      <c r="K14" s="71"/>
    </row>
    <row r="15" spans="1:11" ht="13.7" customHeight="1">
      <c r="A15" s="12" t="s">
        <v>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71" t="s">
        <v>124</v>
      </c>
      <c r="K15" s="71"/>
    </row>
    <row r="16" spans="1:11" ht="13.7" customHeight="1">
      <c r="A16" s="12" t="s">
        <v>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71" t="s">
        <v>124</v>
      </c>
      <c r="K16" s="71"/>
    </row>
    <row r="17" spans="1:11" ht="13.7" customHeight="1">
      <c r="A17" s="12" t="s">
        <v>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71" t="s">
        <v>124</v>
      </c>
      <c r="K17" s="71"/>
    </row>
    <row r="18" spans="1:11" ht="13.7" customHeight="1">
      <c r="A18" s="12" t="s">
        <v>38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71" t="s">
        <v>124</v>
      </c>
      <c r="K18" s="71"/>
    </row>
    <row r="19" spans="1:11" ht="13.7" customHeight="1">
      <c r="A19" s="12" t="s">
        <v>39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71" t="s">
        <v>124</v>
      </c>
      <c r="K19" s="71"/>
    </row>
    <row r="20" spans="1:11" ht="13.7" customHeight="1">
      <c r="A20" s="12" t="s">
        <v>40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71" t="s">
        <v>124</v>
      </c>
      <c r="K20" s="71"/>
    </row>
    <row r="21" spans="1:11" ht="13.7" customHeight="1">
      <c r="A21" s="12" t="s">
        <v>41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71" t="s">
        <v>124</v>
      </c>
      <c r="K21" s="71"/>
    </row>
    <row r="22" spans="1:11" ht="13.7" customHeight="1">
      <c r="A22" s="12" t="s">
        <v>42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71" t="s">
        <v>124</v>
      </c>
      <c r="K22" s="71"/>
    </row>
    <row r="23" spans="1:11" ht="13.7" customHeight="1">
      <c r="A23" s="12" t="s">
        <v>43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71" t="s">
        <v>124</v>
      </c>
      <c r="K23" s="71"/>
    </row>
    <row r="24" spans="1:11" ht="13.7" customHeight="1">
      <c r="A24" s="12" t="s">
        <v>44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71" t="s">
        <v>124</v>
      </c>
      <c r="K24" s="71"/>
    </row>
    <row r="25" spans="1:11" ht="13.7" customHeight="1">
      <c r="A25" s="15" t="s">
        <v>45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72" t="s">
        <v>124</v>
      </c>
      <c r="K25" s="72"/>
    </row>
  </sheetData>
  <mergeCells count="31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A2:A6"/>
    <mergeCell ref="B2:K2"/>
    <mergeCell ref="B3:B6"/>
    <mergeCell ref="C3:C6"/>
    <mergeCell ref="D3:H3"/>
    <mergeCell ref="I3:I6"/>
    <mergeCell ref="J3:K6"/>
    <mergeCell ref="D4:D6"/>
    <mergeCell ref="E4:E6"/>
    <mergeCell ref="F4:G4"/>
    <mergeCell ref="H4:H6"/>
    <mergeCell ref="F5:F6"/>
  </mergeCells>
  <pageMargins left="0.39370078740157483" right="0.39370078740157483" top="0.39370078740157483" bottom="0.39370078740157483" header="0.51181102362204722" footer="0"/>
  <pageSetup paperSize="9" firstPageNumber="0" orientation="landscape" horizontalDpi="300" verticalDpi="300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FastReport.NET</dc:creator>
  <dc:description/>
  <cp:lastModifiedBy>monika.zych</cp:lastModifiedBy>
  <cp:revision>2</cp:revision>
  <cp:lastPrinted>2020-12-30T12:47:51Z</cp:lastPrinted>
  <dcterms:created xsi:type="dcterms:W3CDTF">2009-06-17T07:33:19Z</dcterms:created>
  <dcterms:modified xsi:type="dcterms:W3CDTF">2020-12-30T12:51:23Z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