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/>
  <mc:AlternateContent xmlns:mc="http://schemas.openxmlformats.org/markup-compatibility/2006">
    <mc:Choice Requires="x15">
      <x15ac:absPath xmlns:x15ac="http://schemas.microsoft.com/office/spreadsheetml/2010/11/ac" url="C:\Users\malgorzata.machaj\Documents\Moje dokumenty\Uchwały Rady Gminy\kadencja 2018-2023\2020\XXXIII-25 listopad\249-WPF\"/>
    </mc:Choice>
  </mc:AlternateContent>
  <xr:revisionPtr revIDLastSave="0" documentId="13_ncr:1_{CB6212BF-F294-4FA3-8227-9741DC6F1506}" xr6:coauthVersionLast="45" xr6:coauthVersionMax="45" xr10:uidLastSave="{00000000-0000-0000-0000-000000000000}"/>
  <bookViews>
    <workbookView xWindow="-120" yWindow="-120" windowWidth="29040" windowHeight="15840" activeTab="8" xr2:uid="{00000000-000D-0000-FFFF-FFFF00000000}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calcPr calcId="181029"/>
</workbook>
</file>

<file path=xl/calcChain.xml><?xml version="1.0" encoding="utf-8"?>
<calcChain xmlns="http://schemas.openxmlformats.org/spreadsheetml/2006/main">
  <c r="E9" i="8" l="1"/>
  <c r="E8" i="8"/>
  <c r="E7" i="8"/>
  <c r="E6" i="8"/>
  <c r="G12" i="5" l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11" i="5"/>
  <c r="M14" i="1" l="1"/>
  <c r="D29" i="1" l="1"/>
  <c r="E10" i="8" l="1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D31" i="1"/>
  <c r="J26" i="5" s="1"/>
  <c r="D30" i="1"/>
  <c r="I25" i="5" s="1"/>
  <c r="I24" i="5"/>
  <c r="D28" i="1"/>
  <c r="J23" i="5" s="1"/>
  <c r="D27" i="1"/>
  <c r="J22" i="5" s="1"/>
  <c r="D26" i="1"/>
  <c r="I21" i="5" s="1"/>
  <c r="D25" i="1"/>
  <c r="I20" i="5" s="1"/>
  <c r="D24" i="1"/>
  <c r="J19" i="5" s="1"/>
  <c r="D23" i="1"/>
  <c r="J18" i="5" s="1"/>
  <c r="D22" i="1"/>
  <c r="I17" i="5" s="1"/>
  <c r="D21" i="1"/>
  <c r="I16" i="5" s="1"/>
  <c r="D20" i="1"/>
  <c r="J15" i="5" s="1"/>
  <c r="D19" i="1"/>
  <c r="J14" i="5" s="1"/>
  <c r="I13" i="5"/>
  <c r="D17" i="1"/>
  <c r="I12" i="5" s="1"/>
  <c r="D16" i="1"/>
  <c r="J11" i="5" s="1"/>
  <c r="D15" i="1"/>
  <c r="J10" i="5" s="1"/>
  <c r="I10" i="5" l="1"/>
  <c r="I14" i="5"/>
  <c r="I18" i="5"/>
  <c r="I22" i="5"/>
  <c r="I26" i="5"/>
  <c r="J12" i="5"/>
  <c r="J16" i="5"/>
  <c r="J20" i="5"/>
  <c r="J24" i="5"/>
  <c r="I11" i="5"/>
  <c r="I15" i="5"/>
  <c r="I19" i="5"/>
  <c r="I23" i="5"/>
  <c r="J13" i="5"/>
  <c r="J17" i="5"/>
  <c r="J21" i="5"/>
  <c r="J25" i="5"/>
  <c r="M31" i="1"/>
  <c r="M30" i="1"/>
  <c r="C30" i="1" s="1"/>
  <c r="B25" i="3" s="1"/>
  <c r="M29" i="1"/>
  <c r="M28" i="1"/>
  <c r="C28" i="1" s="1"/>
  <c r="B23" i="3" s="1"/>
  <c r="M27" i="1"/>
  <c r="C27" i="1" s="1"/>
  <c r="B22" i="3" s="1"/>
  <c r="M26" i="1"/>
  <c r="C26" i="1" s="1"/>
  <c r="B21" i="3" s="1"/>
  <c r="M25" i="1"/>
  <c r="C25" i="1" s="1"/>
  <c r="B20" i="3" s="1"/>
  <c r="M24" i="1"/>
  <c r="C24" i="1" s="1"/>
  <c r="B19" i="3" s="1"/>
  <c r="M23" i="1"/>
  <c r="M22" i="1"/>
  <c r="C22" i="1" s="1"/>
  <c r="B17" i="3" s="1"/>
  <c r="M21" i="1"/>
  <c r="M20" i="1"/>
  <c r="C20" i="1" s="1"/>
  <c r="B15" i="3" s="1"/>
  <c r="M19" i="1"/>
  <c r="C19" i="1" s="1"/>
  <c r="B14" i="3" s="1"/>
  <c r="M18" i="1"/>
  <c r="C18" i="1" s="1"/>
  <c r="B13" i="3" s="1"/>
  <c r="M17" i="1"/>
  <c r="C17" i="1" s="1"/>
  <c r="B12" i="3" s="1"/>
  <c r="M16" i="1"/>
  <c r="C16" i="1" s="1"/>
  <c r="B11" i="3" s="1"/>
  <c r="C31" i="1"/>
  <c r="B26" i="3" s="1"/>
  <c r="C29" i="1"/>
  <c r="B24" i="3" s="1"/>
  <c r="C23" i="1"/>
  <c r="B18" i="3" s="1"/>
  <c r="C21" i="1"/>
  <c r="B16" i="3" s="1"/>
  <c r="C15" i="1"/>
  <c r="B10" i="3" s="1"/>
  <c r="C26" i="3" l="1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D14" i="1"/>
  <c r="I9" i="5" l="1"/>
  <c r="J9" i="5"/>
  <c r="C14" i="1"/>
  <c r="B9" i="3" s="1"/>
</calcChain>
</file>

<file path=xl/sharedStrings.xml><?xml version="1.0" encoding="utf-8"?>
<sst xmlns="http://schemas.openxmlformats.org/spreadsheetml/2006/main" count="563" uniqueCount="227">
  <si>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</si>
  <si>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</si>
  <si>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</si>
  <si>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</si>
  <si>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</si>
  <si>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</si>
  <si>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</si>
  <si>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</si>
  <si>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</si>
  <si>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</si>
  <si>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</si>
  <si>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</si>
  <si>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</si>
  <si>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</si>
  <si>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</si>
  <si>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</si>
  <si>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</si>
  <si>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</si>
  <si>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</si>
  <si>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</si>
  <si>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</si>
  <si>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</si>
  <si>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</si>
  <si>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</si>
  <si>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</si>
  <si>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</si>
  <si>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</si>
  <si>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</si>
  <si>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</si>
  <si>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</si>
  <si>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</si>
  <si>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</si>
  <si>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</si>
  <si>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</si>
  <si>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</si>
  <si>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</si>
  <si>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</si>
  <si>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</si>
  <si>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</si>
  <si>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</si>
  <si>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</si>
  <si>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</si>
  <si>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</si>
  <si>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</si>
  <si>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</si>
  <si>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</si>
  <si>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</si>
  <si>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</si>
  <si>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</si>
  <si>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</si>
  <si>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</si>
  <si>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</si>
  <si>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</si>
  <si>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</si>
  <si>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</si>
  <si>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</si>
  <si>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</si>
  <si>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</si>
  <si>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</si>
  <si>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</si>
  <si>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</si>
  <si>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</si>
  <si>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</si>
  <si>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</si>
  <si>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</si>
  <si>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</si>
  <si>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</si>
  <si>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</si>
  <si>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</si>
  <si>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</si>
  <si>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</si>
  <si>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</si>
  <si>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</si>
  <si>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</si>
  <si>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</si>
  <si>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</si>
  <si>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</si>
  <si>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</si>
  <si>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0,00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</si>
  <si>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</si>
  <si>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</si>
  <si>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</si>
  <si>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</si>
  <si>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</si>
  <si>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</si>
  <si>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</si>
  <si>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</si>
  <si>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TAK</t>
  </si>
  <si>
    <t>7,43%</t>
  </si>
  <si>
    <t>8,89%</t>
  </si>
  <si>
    <t>8,94%</t>
  </si>
  <si>
    <t>11,88%</t>
  </si>
  <si>
    <t>8,65%</t>
  </si>
  <si>
    <t>8,01%</t>
  </si>
  <si>
    <t>9,75%</t>
  </si>
  <si>
    <t>7,76%</t>
  </si>
  <si>
    <t>10,18%</t>
  </si>
  <si>
    <t>7,52%</t>
  </si>
  <si>
    <t>10,08%</t>
  </si>
  <si>
    <t>7,26%</t>
  </si>
  <si>
    <t>10,12%</t>
  </si>
  <si>
    <t>7,38%</t>
  </si>
  <si>
    <t>9,93%</t>
  </si>
  <si>
    <t>10,63%</t>
  </si>
  <si>
    <t>4,94%</t>
  </si>
  <si>
    <t>9,78%</t>
  </si>
  <si>
    <t>10,35%</t>
  </si>
  <si>
    <t>5,39%</t>
  </si>
  <si>
    <t>10,31%</t>
  </si>
  <si>
    <t>10,05%</t>
  </si>
  <si>
    <t>5,98%</t>
  </si>
  <si>
    <t>11,41%</t>
  </si>
  <si>
    <t>10,02%</t>
  </si>
  <si>
    <t>6,36%</t>
  </si>
  <si>
    <t>11,71%</t>
  </si>
  <si>
    <t>10,26%</t>
  </si>
  <si>
    <t>10,48%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</si>
  <si>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</si>
  <si>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</si>
  <si>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</si>
  <si>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</si>
  <si>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</si>
  <si>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</si>
  <si>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</si>
  <si>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</si>
  <si>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</si>
  <si>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</si>
  <si>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</si>
  <si>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</si>
  <si>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</si>
  <si>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</si>
  <si>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</si>
  <si>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</si>
  <si>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</si>
  <si>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</si>
  <si>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</si>
  <si>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</si>
  <si>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</si>
  <si>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</si>
  <si>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</si>
  <si>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</si>
  <si>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</si>
  <si>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</si>
  <si>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</si>
  <si>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</si>
  <si>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</si>
  <si>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</si>
  <si>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</si>
  <si>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</si>
  <si>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</si>
  <si>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</si>
  <si>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</si>
  <si>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</si>
  <si>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</si>
  <si>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</si>
  <si>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</si>
  <si>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</si>
  <si>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</si>
  <si>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</si>
  <si>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</si>
  <si>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</si>
  <si>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</si>
  <si>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</si>
  <si>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</si>
  <si>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</si>
  <si>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</si>
  <si>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</si>
  <si>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</si>
  <si>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</si>
  <si>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</si>
  <si>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</si>
  <si>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</si>
  <si>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</si>
  <si>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</si>
  <si>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</si>
  <si>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</si>
  <si>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</si>
  <si>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</si>
  <si>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</si>
  <si>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</si>
  <si>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</si>
  <si>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</si>
  <si>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</si>
  <si>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</si>
  <si>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</si>
  <si>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</si>
  <si>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</si>
  <si>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Nadwyżka budżetowa z lat ubiegłych</t>
  </si>
  <si>
    <t>wolne środki o których mowa w art. 217  ust. 2 pkt 6 ustawy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</si>
  <si>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</si>
  <si>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</si>
  <si>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</si>
  <si>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</si>
  <si>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</si>
  <si>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</si>
  <si>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</si>
  <si>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</si>
  <si>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</si>
  <si>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</si>
  <si>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</si>
  <si>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</si>
  <si>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</si>
  <si>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</si>
  <si>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</si>
  <si>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</si>
  <si>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</si>
  <si>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</si>
  <si>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</si>
  <si>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</si>
  <si>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</si>
  <si>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</si>
  <si>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</si>
  <si>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</si>
  <si>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</si>
  <si>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</si>
  <si>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</si>
  <si>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</si>
  <si>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</si>
  <si>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</si>
  <si>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WIELOLETNIA PROGNOZA FINANSOWA GMINY MRĄGOWO NA LAT 2020-2037</t>
  </si>
  <si>
    <t>Załącznik nr 1</t>
  </si>
  <si>
    <t>Kwota zobowiązań współtworzonego przez jednostkę samorządu terytorialnego przypadających do spłaty w danym roku budżetowym, podlegające odliczeniu zgodnie z art. 244 ustawy</t>
  </si>
  <si>
    <t>Inne rozchody niezwiązane ze spłatą długu</t>
  </si>
  <si>
    <t>Rady Gminy Mrągowo</t>
  </si>
  <si>
    <t>w sprawie: zmiany uchwalenia Wieloletniej Prognozy Finansowej Gminy Mrągowo na lata 2020-2037</t>
  </si>
  <si>
    <t>do uchwały Nr XXXIII/249/20</t>
  </si>
  <si>
    <t>z dnia 25 listopada 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</si>
</sst>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1" x14ac:knownFonts="1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9"/>
      <color rgb="FF00000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5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39" fontId="2" fillId="7" borderId="3" xfId="0" applyNumberFormat="1" applyFont="1" applyFill="1" applyBorder="1" applyAlignment="1">
      <alignment horizontal="right" vertical="center" wrapText="1"/>
    </xf>
    <xf numFmtId="39" fontId="2" fillId="7" borderId="18" xfId="0" applyNumberFormat="1" applyFont="1" applyFill="1" applyBorder="1" applyAlignment="1">
      <alignment horizontal="right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15" xfId="0" applyFont="1" applyFill="1" applyBorder="1" applyAlignment="1">
      <alignment horizontal="center" vertical="center" wrapText="1"/>
    </xf>
    <xf numFmtId="39" fontId="2" fillId="14" borderId="3" xfId="0" applyNumberFormat="1" applyFont="1" applyFill="1" applyBorder="1" applyAlignment="1">
      <alignment horizontal="right" vertical="center" wrapText="1"/>
    </xf>
    <xf numFmtId="0" fontId="2" fillId="12" borderId="17" xfId="0" applyFont="1" applyFill="1" applyBorder="1" applyAlignment="1">
      <alignment horizontal="center" vertical="center" wrapText="1"/>
    </xf>
    <xf numFmtId="39" fontId="2" fillId="14" borderId="18" xfId="0" applyNumberFormat="1" applyFont="1" applyFill="1" applyBorder="1" applyAlignment="1">
      <alignment horizontal="right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39" fontId="2" fillId="11" borderId="3" xfId="0" applyNumberFormat="1" applyFont="1" applyFill="1" applyBorder="1" applyAlignment="1">
      <alignment horizontal="right" vertical="center" wrapText="1"/>
    </xf>
    <xf numFmtId="39" fontId="2" fillId="11" borderId="16" xfId="0" applyNumberFormat="1" applyFont="1" applyFill="1" applyBorder="1" applyAlignment="1">
      <alignment horizontal="right" vertical="center" wrapText="1"/>
    </xf>
    <xf numFmtId="0" fontId="2" fillId="9" borderId="17" xfId="0" applyFont="1" applyFill="1" applyBorder="1" applyAlignment="1">
      <alignment horizontal="center" vertical="center" wrapText="1"/>
    </xf>
    <xf numFmtId="39" fontId="2" fillId="11" borderId="18" xfId="0" applyNumberFormat="1" applyFont="1" applyFill="1" applyBorder="1" applyAlignment="1">
      <alignment horizontal="right" vertical="center" wrapText="1"/>
    </xf>
    <xf numFmtId="39" fontId="2" fillId="11" borderId="19" xfId="0" applyNumberFormat="1" applyFont="1" applyFill="1" applyBorder="1" applyAlignment="1">
      <alignment horizontal="right" vertical="center" wrapText="1"/>
    </xf>
    <xf numFmtId="0" fontId="2" fillId="15" borderId="6" xfId="0" applyFont="1" applyFill="1" applyBorder="1" applyAlignment="1">
      <alignment horizontal="center" vertical="center" wrapText="1"/>
    </xf>
    <xf numFmtId="0" fontId="2" fillId="15" borderId="15" xfId="0" applyFont="1" applyFill="1" applyBorder="1" applyAlignment="1">
      <alignment horizontal="center" vertical="center" wrapText="1"/>
    </xf>
    <xf numFmtId="0" fontId="2" fillId="15" borderId="20" xfId="0" applyFont="1" applyFill="1" applyBorder="1" applyAlignment="1">
      <alignment horizontal="center" vertical="center" wrapText="1"/>
    </xf>
    <xf numFmtId="0" fontId="2" fillId="15" borderId="22" xfId="0" applyFont="1" applyFill="1" applyBorder="1" applyAlignment="1">
      <alignment horizontal="center" vertical="center" wrapText="1"/>
    </xf>
    <xf numFmtId="39" fontId="2" fillId="17" borderId="3" xfId="0" applyNumberFormat="1" applyFont="1" applyFill="1" applyBorder="1" applyAlignment="1">
      <alignment horizontal="right" vertical="center" wrapText="1"/>
    </xf>
    <xf numFmtId="39" fontId="2" fillId="17" borderId="5" xfId="0" applyNumberFormat="1" applyFont="1" applyFill="1" applyBorder="1" applyAlignment="1">
      <alignment horizontal="right" vertical="center" wrapText="1"/>
    </xf>
    <xf numFmtId="39" fontId="2" fillId="17" borderId="23" xfId="0" applyNumberFormat="1" applyFont="1" applyFill="1" applyBorder="1" applyAlignment="1">
      <alignment horizontal="right" vertical="center" wrapText="1"/>
    </xf>
    <xf numFmtId="0" fontId="2" fillId="21" borderId="6" xfId="0" applyFont="1" applyFill="1" applyBorder="1" applyAlignment="1">
      <alignment horizontal="center" vertical="center" wrapText="1"/>
    </xf>
    <xf numFmtId="39" fontId="2" fillId="22" borderId="6" xfId="0" applyNumberFormat="1" applyFont="1" applyFill="1" applyBorder="1" applyAlignment="1">
      <alignment horizontal="center" vertical="center" wrapText="1"/>
    </xf>
    <xf numFmtId="0" fontId="2" fillId="18" borderId="9" xfId="0" applyFont="1" applyFill="1" applyBorder="1" applyAlignment="1">
      <alignment horizontal="center" vertical="center" wrapText="1"/>
    </xf>
    <xf numFmtId="0" fontId="2" fillId="18" borderId="11" xfId="0" applyFont="1" applyFill="1" applyBorder="1" applyAlignment="1">
      <alignment horizontal="center" vertical="center" wrapText="1"/>
    </xf>
    <xf numFmtId="0" fontId="2" fillId="18" borderId="25" xfId="0" applyFont="1" applyFill="1" applyBorder="1" applyAlignment="1">
      <alignment horizontal="center" vertical="center" wrapText="1"/>
    </xf>
    <xf numFmtId="0" fontId="2" fillId="21" borderId="26" xfId="0" applyFont="1" applyFill="1" applyBorder="1" applyAlignment="1">
      <alignment horizontal="center" vertical="center" wrapText="1"/>
    </xf>
    <xf numFmtId="39" fontId="2" fillId="22" borderId="26" xfId="0" applyNumberFormat="1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6" fillId="19" borderId="6" xfId="0" applyFont="1" applyFill="1" applyBorder="1" applyAlignment="1">
      <alignment horizontal="center" vertical="center" wrapText="1"/>
    </xf>
    <xf numFmtId="0" fontId="2" fillId="21" borderId="6" xfId="0" applyFont="1" applyFill="1" applyBorder="1" applyAlignment="1">
      <alignment horizontal="right" vertical="center" wrapText="1"/>
    </xf>
    <xf numFmtId="39" fontId="2" fillId="22" borderId="6" xfId="0" applyNumberFormat="1" applyFont="1" applyFill="1" applyBorder="1" applyAlignment="1">
      <alignment horizontal="right" vertical="center" wrapText="1"/>
    </xf>
    <xf numFmtId="39" fontId="2" fillId="22" borderId="26" xfId="0" applyNumberFormat="1" applyFont="1" applyFill="1" applyBorder="1" applyAlignment="1">
      <alignment horizontal="right" vertical="center" wrapText="1"/>
    </xf>
    <xf numFmtId="0" fontId="6" fillId="16" borderId="13" xfId="0" applyFont="1" applyFill="1" applyBorder="1" applyAlignment="1">
      <alignment horizontal="center" vertical="center" wrapText="1"/>
    </xf>
    <xf numFmtId="0" fontId="6" fillId="16" borderId="7" xfId="0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horizontal="center" vertical="center" wrapText="1"/>
    </xf>
    <xf numFmtId="0" fontId="6" fillId="13" borderId="7" xfId="0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0" borderId="1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24" borderId="7" xfId="0" applyFont="1" applyFill="1" applyBorder="1" applyAlignment="1">
      <alignment horizontal="center" vertical="center" wrapText="1"/>
    </xf>
    <xf numFmtId="0" fontId="6" fillId="24" borderId="14" xfId="0" applyFont="1" applyFill="1" applyBorder="1" applyAlignment="1">
      <alignment horizontal="center" vertical="center" wrapText="1"/>
    </xf>
    <xf numFmtId="39" fontId="2" fillId="25" borderId="3" xfId="0" applyNumberFormat="1" applyFont="1" applyFill="1" applyBorder="1" applyAlignment="1">
      <alignment horizontal="center" vertical="center" wrapText="1"/>
    </xf>
    <xf numFmtId="39" fontId="2" fillId="25" borderId="16" xfId="0" applyNumberFormat="1" applyFont="1" applyFill="1" applyBorder="1" applyAlignment="1">
      <alignment horizontal="center" vertical="center" wrapText="1"/>
    </xf>
    <xf numFmtId="39" fontId="2" fillId="25" borderId="18" xfId="0" applyNumberFormat="1" applyFont="1" applyFill="1" applyBorder="1" applyAlignment="1">
      <alignment horizontal="center" vertical="center" wrapText="1"/>
    </xf>
    <xf numFmtId="39" fontId="2" fillId="25" borderId="19" xfId="0" applyNumberFormat="1" applyFont="1" applyFill="1" applyBorder="1" applyAlignment="1">
      <alignment horizontal="center" vertical="center" wrapText="1"/>
    </xf>
    <xf numFmtId="0" fontId="6" fillId="24" borderId="27" xfId="0" applyFont="1" applyFill="1" applyBorder="1" applyAlignment="1">
      <alignment horizontal="center" vertical="center" wrapText="1"/>
    </xf>
    <xf numFmtId="39" fontId="2" fillId="25" borderId="28" xfId="0" applyNumberFormat="1" applyFont="1" applyFill="1" applyBorder="1" applyAlignment="1">
      <alignment horizontal="center" vertical="center" wrapText="1"/>
    </xf>
    <xf numFmtId="0" fontId="6" fillId="24" borderId="32" xfId="0" applyFont="1" applyFill="1" applyBorder="1" applyAlignment="1">
      <alignment horizontal="center" vertical="center" wrapText="1"/>
    </xf>
    <xf numFmtId="0" fontId="2" fillId="23" borderId="33" xfId="0" applyFont="1" applyFill="1" applyBorder="1" applyAlignment="1">
      <alignment horizontal="center" vertical="center" wrapText="1"/>
    </xf>
    <xf numFmtId="0" fontId="2" fillId="23" borderId="3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2" fillId="26" borderId="3" xfId="0" applyFont="1" applyFill="1" applyBorder="1" applyAlignment="1">
      <alignment horizontal="center" vertical="center" wrapText="1"/>
    </xf>
    <xf numFmtId="0" fontId="6" fillId="27" borderId="15" xfId="0" applyFont="1" applyFill="1" applyBorder="1" applyAlignment="1">
      <alignment horizontal="center" vertical="center" wrapText="1"/>
    </xf>
    <xf numFmtId="0" fontId="6" fillId="27" borderId="3" xfId="0" applyFont="1" applyFill="1" applyBorder="1" applyAlignment="1">
      <alignment horizontal="center" vertical="center" wrapText="1"/>
    </xf>
    <xf numFmtId="0" fontId="2" fillId="26" borderId="15" xfId="0" applyFont="1" applyFill="1" applyBorder="1" applyAlignment="1">
      <alignment horizontal="center" vertical="center" wrapText="1"/>
    </xf>
    <xf numFmtId="39" fontId="2" fillId="28" borderId="3" xfId="0" applyNumberFormat="1" applyFont="1" applyFill="1" applyBorder="1" applyAlignment="1">
      <alignment horizontal="center" vertical="center" wrapText="1"/>
    </xf>
    <xf numFmtId="0" fontId="2" fillId="26" borderId="17" xfId="0" applyFont="1" applyFill="1" applyBorder="1" applyAlignment="1">
      <alignment horizontal="center" vertical="center" wrapText="1"/>
    </xf>
    <xf numFmtId="39" fontId="2" fillId="28" borderId="18" xfId="0" applyNumberFormat="1" applyFont="1" applyFill="1" applyBorder="1" applyAlignment="1">
      <alignment horizontal="center" vertical="center" wrapText="1"/>
    </xf>
    <xf numFmtId="0" fontId="2" fillId="29" borderId="3" xfId="0" applyFont="1" applyFill="1" applyBorder="1" applyAlignment="1">
      <alignment horizontal="center" vertical="center" wrapText="1"/>
    </xf>
    <xf numFmtId="0" fontId="2" fillId="29" borderId="15" xfId="0" applyFont="1" applyFill="1" applyBorder="1" applyAlignment="1">
      <alignment horizontal="center" vertical="center" wrapText="1"/>
    </xf>
    <xf numFmtId="0" fontId="2" fillId="29" borderId="17" xfId="0" applyFont="1" applyFill="1" applyBorder="1" applyAlignment="1">
      <alignment horizontal="center" vertical="center" wrapText="1"/>
    </xf>
    <xf numFmtId="0" fontId="6" fillId="30" borderId="15" xfId="0" applyFont="1" applyFill="1" applyBorder="1" applyAlignment="1">
      <alignment horizontal="center" vertical="center" wrapText="1"/>
    </xf>
    <xf numFmtId="0" fontId="6" fillId="30" borderId="3" xfId="0" applyFont="1" applyFill="1" applyBorder="1" applyAlignment="1">
      <alignment horizontal="center" vertical="center" wrapText="1"/>
    </xf>
    <xf numFmtId="0" fontId="6" fillId="30" borderId="16" xfId="0" applyFont="1" applyFill="1" applyBorder="1" applyAlignment="1">
      <alignment horizontal="center" vertical="center" wrapText="1"/>
    </xf>
    <xf numFmtId="39" fontId="2" fillId="31" borderId="3" xfId="0" applyNumberFormat="1" applyFont="1" applyFill="1" applyBorder="1" applyAlignment="1">
      <alignment horizontal="right" vertical="center" wrapText="1"/>
    </xf>
    <xf numFmtId="39" fontId="2" fillId="31" borderId="16" xfId="0" applyNumberFormat="1" applyFont="1" applyFill="1" applyBorder="1" applyAlignment="1">
      <alignment horizontal="right" vertical="center" wrapText="1"/>
    </xf>
    <xf numFmtId="39" fontId="2" fillId="31" borderId="18" xfId="0" applyNumberFormat="1" applyFont="1" applyFill="1" applyBorder="1" applyAlignment="1">
      <alignment horizontal="right" vertical="center" wrapText="1"/>
    </xf>
    <xf numFmtId="39" fontId="2" fillId="31" borderId="19" xfId="0" applyNumberFormat="1" applyFont="1" applyFill="1" applyBorder="1" applyAlignment="1">
      <alignment horizontal="right" vertical="center" wrapText="1"/>
    </xf>
    <xf numFmtId="0" fontId="2" fillId="32" borderId="6" xfId="0" applyFont="1" applyFill="1" applyBorder="1" applyAlignment="1">
      <alignment horizontal="center" vertical="center" wrapText="1"/>
    </xf>
    <xf numFmtId="39" fontId="2" fillId="34" borderId="3" xfId="0" applyNumberFormat="1" applyFont="1" applyFill="1" applyBorder="1" applyAlignment="1">
      <alignment horizontal="center" vertical="center" wrapText="1"/>
    </xf>
    <xf numFmtId="0" fontId="6" fillId="33" borderId="7" xfId="0" applyFont="1" applyFill="1" applyBorder="1" applyAlignment="1">
      <alignment horizontal="center" vertical="center" wrapText="1"/>
    </xf>
    <xf numFmtId="0" fontId="6" fillId="33" borderId="13" xfId="0" applyFont="1" applyFill="1" applyBorder="1" applyAlignment="1">
      <alignment horizontal="center" vertical="center" wrapText="1"/>
    </xf>
    <xf numFmtId="0" fontId="2" fillId="32" borderId="15" xfId="0" applyFont="1" applyFill="1" applyBorder="1" applyAlignment="1">
      <alignment horizontal="center" vertical="center" wrapText="1"/>
    </xf>
    <xf numFmtId="0" fontId="2" fillId="32" borderId="17" xfId="0" applyFont="1" applyFill="1" applyBorder="1" applyAlignment="1">
      <alignment horizontal="center" vertical="center" wrapText="1"/>
    </xf>
    <xf numFmtId="39" fontId="2" fillId="34" borderId="18" xfId="0" applyNumberFormat="1" applyFont="1" applyFill="1" applyBorder="1" applyAlignment="1">
      <alignment horizontal="center" vertical="center" wrapText="1"/>
    </xf>
    <xf numFmtId="10" fontId="2" fillId="25" borderId="3" xfId="0" applyNumberFormat="1" applyFont="1" applyFill="1" applyBorder="1" applyAlignment="1">
      <alignment horizontal="center" vertical="center" wrapText="1"/>
    </xf>
    <xf numFmtId="10" fontId="2" fillId="25" borderId="18" xfId="0" applyNumberFormat="1" applyFont="1" applyFill="1" applyBorder="1" applyAlignment="1">
      <alignment horizontal="center" vertical="center" wrapText="1"/>
    </xf>
    <xf numFmtId="10" fontId="2" fillId="25" borderId="28" xfId="0" applyNumberFormat="1" applyFont="1" applyFill="1" applyBorder="1" applyAlignment="1">
      <alignment horizontal="center" vertical="center" wrapText="1"/>
    </xf>
    <xf numFmtId="39" fontId="2" fillId="14" borderId="3" xfId="0" applyNumberFormat="1" applyFont="1" applyFill="1" applyBorder="1" applyAlignment="1">
      <alignment horizontal="right" vertical="center" wrapText="1"/>
    </xf>
    <xf numFmtId="39" fontId="2" fillId="7" borderId="18" xfId="0" applyNumberFormat="1" applyFont="1" applyFill="1" applyBorder="1" applyAlignment="1">
      <alignment horizontal="right" vertical="center" wrapText="1"/>
    </xf>
    <xf numFmtId="39" fontId="2" fillId="7" borderId="3" xfId="0" applyNumberFormat="1" applyFont="1" applyFill="1" applyBorder="1" applyAlignment="1">
      <alignment horizontal="right" vertical="center" wrapText="1"/>
    </xf>
    <xf numFmtId="39" fontId="2" fillId="11" borderId="3" xfId="0" applyNumberFormat="1" applyFont="1" applyFill="1" applyBorder="1" applyAlignment="1">
      <alignment horizontal="right" vertical="center" wrapText="1"/>
    </xf>
    <xf numFmtId="39" fontId="2" fillId="11" borderId="18" xfId="0" applyNumberFormat="1" applyFont="1" applyFill="1" applyBorder="1" applyAlignment="1">
      <alignment horizontal="right" vertical="center" wrapText="1"/>
    </xf>
    <xf numFmtId="39" fontId="2" fillId="14" borderId="3" xfId="0" applyNumberFormat="1" applyFont="1" applyFill="1" applyBorder="1" applyAlignment="1">
      <alignment horizontal="right" vertical="center" wrapText="1"/>
    </xf>
    <xf numFmtId="39" fontId="2" fillId="14" borderId="18" xfId="0" applyNumberFormat="1" applyFont="1" applyFill="1" applyBorder="1" applyAlignment="1">
      <alignment horizontal="right" vertical="center" wrapText="1"/>
    </xf>
    <xf numFmtId="39" fontId="2" fillId="22" borderId="6" xfId="0" applyNumberFormat="1" applyFont="1" applyFill="1" applyBorder="1" applyAlignment="1">
      <alignment horizontal="right" vertical="center" wrapText="1"/>
    </xf>
    <xf numFmtId="39" fontId="2" fillId="31" borderId="3" xfId="0" applyNumberFormat="1" applyFont="1" applyFill="1" applyBorder="1" applyAlignment="1">
      <alignment horizontal="right" vertical="center" wrapText="1"/>
    </xf>
    <xf numFmtId="39" fontId="2" fillId="22" borderId="38" xfId="0" applyNumberFormat="1" applyFont="1" applyFill="1" applyBorder="1" applyAlignment="1">
      <alignment horizontal="right" vertical="center" wrapText="1"/>
    </xf>
    <xf numFmtId="10" fontId="2" fillId="25" borderId="29" xfId="0" applyNumberFormat="1" applyFont="1" applyFill="1" applyBorder="1" applyAlignment="1">
      <alignment horizontal="center" vertical="center" wrapText="1"/>
    </xf>
    <xf numFmtId="164" fontId="2" fillId="25" borderId="28" xfId="0" applyNumberFormat="1" applyFont="1" applyFill="1" applyBorder="1" applyAlignment="1">
      <alignment horizontal="center" vertical="center" wrapText="1"/>
    </xf>
    <xf numFmtId="39" fontId="2" fillId="22" borderId="6" xfId="0" applyNumberFormat="1" applyFont="1" applyFill="1" applyBorder="1" applyAlignment="1">
      <alignment horizontal="right" vertical="center" wrapText="1"/>
    </xf>
    <xf numFmtId="39" fontId="2" fillId="31" borderId="3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right" vertical="top" wrapText="1"/>
    </xf>
    <xf numFmtId="0" fontId="8" fillId="2" borderId="0" xfId="0" applyFont="1" applyFill="1" applyAlignment="1">
      <alignment horizontal="right" vertical="top" wrapText="1"/>
    </xf>
    <xf numFmtId="0" fontId="10" fillId="4" borderId="2" xfId="0" applyFont="1" applyFill="1" applyBorder="1" applyAlignment="1">
      <alignment horizontal="right" vertical="top" wrapText="1"/>
    </xf>
    <xf numFmtId="0" fontId="10" fillId="4" borderId="4" xfId="0" applyFont="1" applyFill="1" applyBorder="1" applyAlignment="1">
      <alignment horizontal="right" vertical="top" wrapText="1"/>
    </xf>
    <xf numFmtId="0" fontId="9" fillId="2" borderId="0" xfId="0" applyFont="1" applyFill="1" applyAlignment="1">
      <alignment horizontal="center" vertical="top" wrapText="1"/>
    </xf>
    <xf numFmtId="0" fontId="10" fillId="4" borderId="2" xfId="0" applyFont="1" applyFill="1" applyBorder="1" applyAlignment="1">
      <alignment horizontal="right" vertical="top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textRotation="1" wrapText="1"/>
    </xf>
    <xf numFmtId="0" fontId="2" fillId="5" borderId="9" xfId="0" applyFont="1" applyFill="1" applyBorder="1" applyAlignment="1">
      <alignment horizontal="center" vertical="center" textRotation="1" wrapText="1"/>
    </xf>
    <xf numFmtId="0" fontId="2" fillId="5" borderId="11" xfId="0" applyFont="1" applyFill="1" applyBorder="1" applyAlignment="1">
      <alignment horizontal="center" vertical="center" textRotation="1" wrapText="1"/>
    </xf>
    <xf numFmtId="0" fontId="2" fillId="5" borderId="6" xfId="0" applyFont="1" applyFill="1" applyBorder="1" applyAlignment="1">
      <alignment horizontal="center" vertical="center" textRotation="1" wrapText="1"/>
    </xf>
    <xf numFmtId="0" fontId="5" fillId="2" borderId="9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right" vertical="top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39" fontId="2" fillId="7" borderId="3" xfId="0" applyNumberFormat="1" applyFont="1" applyFill="1" applyBorder="1" applyAlignment="1">
      <alignment horizontal="right" vertical="center" wrapText="1"/>
    </xf>
    <xf numFmtId="39" fontId="2" fillId="7" borderId="16" xfId="0" applyNumberFormat="1" applyFont="1" applyFill="1" applyBorder="1" applyAlignment="1">
      <alignment horizontal="right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39" fontId="2" fillId="7" borderId="18" xfId="0" applyNumberFormat="1" applyFont="1" applyFill="1" applyBorder="1" applyAlignment="1">
      <alignment horizontal="right" vertical="center" wrapText="1"/>
    </xf>
    <xf numFmtId="39" fontId="2" fillId="7" borderId="19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0" fontId="2" fillId="9" borderId="8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39" fontId="2" fillId="11" borderId="3" xfId="0" applyNumberFormat="1" applyFont="1" applyFill="1" applyBorder="1" applyAlignment="1">
      <alignment horizontal="right" vertical="center" wrapText="1"/>
    </xf>
    <xf numFmtId="39" fontId="2" fillId="11" borderId="18" xfId="0" applyNumberFormat="1" applyFont="1" applyFill="1" applyBorder="1" applyAlignment="1">
      <alignment horizontal="right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13" borderId="7" xfId="0" applyFont="1" applyFill="1" applyBorder="1" applyAlignment="1">
      <alignment horizontal="center" vertical="center" wrapText="1"/>
    </xf>
    <xf numFmtId="0" fontId="6" fillId="13" borderId="14" xfId="0" applyFont="1" applyFill="1" applyBorder="1" applyAlignment="1">
      <alignment horizontal="center" vertical="center" wrapText="1"/>
    </xf>
    <xf numFmtId="39" fontId="2" fillId="14" borderId="3" xfId="0" applyNumberFormat="1" applyFont="1" applyFill="1" applyBorder="1" applyAlignment="1">
      <alignment horizontal="right" vertical="center" wrapText="1"/>
    </xf>
    <xf numFmtId="39" fontId="2" fillId="14" borderId="16" xfId="0" applyNumberFormat="1" applyFont="1" applyFill="1" applyBorder="1" applyAlignment="1">
      <alignment horizontal="right" vertical="center" wrapText="1"/>
    </xf>
    <xf numFmtId="39" fontId="2" fillId="14" borderId="18" xfId="0" applyNumberFormat="1" applyFont="1" applyFill="1" applyBorder="1" applyAlignment="1">
      <alignment horizontal="right" vertical="center" wrapText="1"/>
    </xf>
    <xf numFmtId="39" fontId="2" fillId="14" borderId="19" xfId="0" applyNumberFormat="1" applyFont="1" applyFill="1" applyBorder="1" applyAlignment="1">
      <alignment horizontal="right" vertical="center" wrapText="1"/>
    </xf>
    <xf numFmtId="0" fontId="2" fillId="15" borderId="9" xfId="0" applyFont="1" applyFill="1" applyBorder="1" applyAlignment="1">
      <alignment horizontal="center" vertical="center" wrapText="1"/>
    </xf>
    <xf numFmtId="0" fontId="2" fillId="15" borderId="10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center" vertical="center" wrapText="1"/>
    </xf>
    <xf numFmtId="0" fontId="2" fillId="15" borderId="12" xfId="0" applyFont="1" applyFill="1" applyBorder="1" applyAlignment="1">
      <alignment horizontal="center" vertical="center" wrapText="1"/>
    </xf>
    <xf numFmtId="0" fontId="2" fillId="15" borderId="8" xfId="0" applyFont="1" applyFill="1" applyBorder="1" applyAlignment="1">
      <alignment horizontal="center" vertical="center" wrapText="1"/>
    </xf>
    <xf numFmtId="0" fontId="2" fillId="15" borderId="11" xfId="0" applyFont="1" applyFill="1" applyBorder="1" applyAlignment="1">
      <alignment horizontal="center" vertical="center" wrapText="1"/>
    </xf>
    <xf numFmtId="0" fontId="6" fillId="16" borderId="7" xfId="0" applyFont="1" applyFill="1" applyBorder="1" applyAlignment="1">
      <alignment horizontal="center" vertical="center" wrapText="1"/>
    </xf>
    <xf numFmtId="0" fontId="6" fillId="16" borderId="14" xfId="0" applyFont="1" applyFill="1" applyBorder="1" applyAlignment="1">
      <alignment horizontal="center" vertical="center" wrapText="1"/>
    </xf>
    <xf numFmtId="39" fontId="2" fillId="17" borderId="3" xfId="0" applyNumberFormat="1" applyFont="1" applyFill="1" applyBorder="1" applyAlignment="1">
      <alignment horizontal="right" vertical="center" wrapText="1"/>
    </xf>
    <xf numFmtId="39" fontId="2" fillId="17" borderId="16" xfId="0" applyNumberFormat="1" applyFont="1" applyFill="1" applyBorder="1" applyAlignment="1">
      <alignment horizontal="right" vertical="center" wrapText="1"/>
    </xf>
    <xf numFmtId="39" fontId="2" fillId="17" borderId="5" xfId="0" applyNumberFormat="1" applyFont="1" applyFill="1" applyBorder="1" applyAlignment="1">
      <alignment horizontal="right" vertical="center" wrapText="1"/>
    </xf>
    <xf numFmtId="39" fontId="2" fillId="17" borderId="21" xfId="0" applyNumberFormat="1" applyFont="1" applyFill="1" applyBorder="1" applyAlignment="1">
      <alignment horizontal="right" vertical="center" wrapText="1"/>
    </xf>
    <xf numFmtId="39" fontId="2" fillId="17" borderId="23" xfId="0" applyNumberFormat="1" applyFont="1" applyFill="1" applyBorder="1" applyAlignment="1">
      <alignment horizontal="right" vertical="center" wrapText="1"/>
    </xf>
    <xf numFmtId="39" fontId="2" fillId="17" borderId="24" xfId="0" applyNumberFormat="1" applyFont="1" applyFill="1" applyBorder="1" applyAlignment="1">
      <alignment horizontal="right" vertical="center" wrapText="1"/>
    </xf>
    <xf numFmtId="0" fontId="2" fillId="20" borderId="9" xfId="0" applyFont="1" applyFill="1" applyBorder="1" applyAlignment="1">
      <alignment horizontal="center" vertical="center" wrapText="1"/>
    </xf>
    <xf numFmtId="0" fontId="2" fillId="20" borderId="10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18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2" fillId="18" borderId="8" xfId="0" applyFont="1" applyFill="1" applyBorder="1" applyAlignment="1">
      <alignment horizontal="center" vertical="center" wrapText="1"/>
    </xf>
    <xf numFmtId="0" fontId="2" fillId="18" borderId="11" xfId="0" applyFont="1" applyFill="1" applyBorder="1" applyAlignment="1">
      <alignment horizontal="center" vertical="center" wrapText="1"/>
    </xf>
    <xf numFmtId="0" fontId="2" fillId="18" borderId="9" xfId="0" applyFont="1" applyFill="1" applyBorder="1" applyAlignment="1">
      <alignment horizontal="center" vertical="center" wrapText="1"/>
    </xf>
    <xf numFmtId="0" fontId="6" fillId="19" borderId="6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  <xf numFmtId="39" fontId="2" fillId="22" borderId="6" xfId="0" applyNumberFormat="1" applyFont="1" applyFill="1" applyBorder="1" applyAlignment="1">
      <alignment horizontal="right" vertical="center" wrapText="1"/>
    </xf>
    <xf numFmtId="39" fontId="2" fillId="22" borderId="12" xfId="0" applyNumberFormat="1" applyFont="1" applyFill="1" applyBorder="1" applyAlignment="1">
      <alignment horizontal="right" vertical="center" wrapText="1"/>
    </xf>
    <xf numFmtId="39" fontId="2" fillId="22" borderId="38" xfId="0" applyNumberFormat="1" applyFont="1" applyFill="1" applyBorder="1" applyAlignment="1">
      <alignment horizontal="right" vertical="center" wrapText="1"/>
    </xf>
    <xf numFmtId="39" fontId="2" fillId="22" borderId="39" xfId="0" applyNumberFormat="1" applyFont="1" applyFill="1" applyBorder="1" applyAlignment="1">
      <alignment horizontal="right" vertical="center" wrapText="1"/>
    </xf>
    <xf numFmtId="0" fontId="7" fillId="23" borderId="9" xfId="0" applyFont="1" applyFill="1" applyBorder="1" applyAlignment="1">
      <alignment horizontal="center" vertical="center" wrapText="1"/>
    </xf>
    <xf numFmtId="0" fontId="7" fillId="23" borderId="10" xfId="0" applyFont="1" applyFill="1" applyBorder="1" applyAlignment="1">
      <alignment horizontal="center" vertical="center" wrapText="1"/>
    </xf>
    <xf numFmtId="0" fontId="2" fillId="23" borderId="30" xfId="0" applyFont="1" applyFill="1" applyBorder="1" applyAlignment="1">
      <alignment horizontal="center" vertical="center" wrapText="1"/>
    </xf>
    <xf numFmtId="0" fontId="2" fillId="23" borderId="3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24" borderId="7" xfId="0" applyFont="1" applyFill="1" applyBorder="1" applyAlignment="1">
      <alignment horizontal="center" vertical="center" wrapText="1"/>
    </xf>
    <xf numFmtId="0" fontId="2" fillId="26" borderId="35" xfId="0" applyFont="1" applyFill="1" applyBorder="1" applyAlignment="1">
      <alignment horizontal="center" vertical="center" wrapText="1"/>
    </xf>
    <xf numFmtId="0" fontId="2" fillId="26" borderId="15" xfId="0" applyFont="1" applyFill="1" applyBorder="1" applyAlignment="1">
      <alignment horizontal="center" vertical="center" wrapText="1"/>
    </xf>
    <xf numFmtId="0" fontId="2" fillId="26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6" borderId="36" xfId="0" applyFont="1" applyFill="1" applyBorder="1" applyAlignment="1">
      <alignment horizontal="center" vertical="center" wrapText="1"/>
    </xf>
    <xf numFmtId="0" fontId="2" fillId="26" borderId="37" xfId="0" applyFont="1" applyFill="1" applyBorder="1" applyAlignment="1">
      <alignment horizontal="center" vertical="center" wrapText="1"/>
    </xf>
    <xf numFmtId="0" fontId="2" fillId="26" borderId="16" xfId="0" applyFont="1" applyFill="1" applyBorder="1" applyAlignment="1">
      <alignment horizontal="center" vertical="center" wrapText="1"/>
    </xf>
    <xf numFmtId="0" fontId="6" fillId="27" borderId="3" xfId="0" applyFont="1" applyFill="1" applyBorder="1" applyAlignment="1">
      <alignment horizontal="center" vertical="center" wrapText="1"/>
    </xf>
    <xf numFmtId="0" fontId="6" fillId="27" borderId="16" xfId="0" applyFont="1" applyFill="1" applyBorder="1" applyAlignment="1">
      <alignment horizontal="center" vertical="center" wrapText="1"/>
    </xf>
    <xf numFmtId="39" fontId="2" fillId="28" borderId="3" xfId="0" applyNumberFormat="1" applyFont="1" applyFill="1" applyBorder="1" applyAlignment="1">
      <alignment horizontal="center" vertical="center" wrapText="1"/>
    </xf>
    <xf numFmtId="39" fontId="2" fillId="28" borderId="16" xfId="0" applyNumberFormat="1" applyFont="1" applyFill="1" applyBorder="1" applyAlignment="1">
      <alignment horizontal="center" vertical="center" wrapText="1"/>
    </xf>
    <xf numFmtId="39" fontId="2" fillId="28" borderId="18" xfId="0" applyNumberFormat="1" applyFont="1" applyFill="1" applyBorder="1" applyAlignment="1">
      <alignment horizontal="center" vertical="center" wrapText="1"/>
    </xf>
    <xf numFmtId="39" fontId="2" fillId="28" borderId="19" xfId="0" applyNumberFormat="1" applyFont="1" applyFill="1" applyBorder="1" applyAlignment="1">
      <alignment horizontal="center" vertical="center" wrapText="1"/>
    </xf>
    <xf numFmtId="0" fontId="2" fillId="29" borderId="35" xfId="0" applyFont="1" applyFill="1" applyBorder="1" applyAlignment="1">
      <alignment horizontal="center" vertical="center" wrapText="1"/>
    </xf>
    <xf numFmtId="0" fontId="2" fillId="29" borderId="15" xfId="0" applyFont="1" applyFill="1" applyBorder="1" applyAlignment="1">
      <alignment horizontal="center" vertical="center" wrapText="1"/>
    </xf>
    <xf numFmtId="0" fontId="2" fillId="29" borderId="3" xfId="0" applyFont="1" applyFill="1" applyBorder="1" applyAlignment="1">
      <alignment horizontal="center" vertical="center" wrapText="1"/>
    </xf>
    <xf numFmtId="0" fontId="2" fillId="29" borderId="36" xfId="0" applyFont="1" applyFill="1" applyBorder="1" applyAlignment="1">
      <alignment horizontal="center" vertical="center" wrapText="1"/>
    </xf>
    <xf numFmtId="0" fontId="2" fillId="29" borderId="37" xfId="0" applyFont="1" applyFill="1" applyBorder="1" applyAlignment="1">
      <alignment horizontal="center" vertical="center" wrapText="1"/>
    </xf>
    <xf numFmtId="0" fontId="2" fillId="29" borderId="16" xfId="0" applyFont="1" applyFill="1" applyBorder="1" applyAlignment="1">
      <alignment horizontal="center" vertical="center" wrapText="1"/>
    </xf>
    <xf numFmtId="0" fontId="6" fillId="30" borderId="3" xfId="0" applyFont="1" applyFill="1" applyBorder="1" applyAlignment="1">
      <alignment horizontal="center" vertical="center" wrapText="1"/>
    </xf>
    <xf numFmtId="39" fontId="2" fillId="31" borderId="3" xfId="0" applyNumberFormat="1" applyFont="1" applyFill="1" applyBorder="1" applyAlignment="1">
      <alignment horizontal="right" vertical="center" wrapText="1"/>
    </xf>
    <xf numFmtId="39" fontId="2" fillId="31" borderId="18" xfId="0" applyNumberFormat="1" applyFont="1" applyFill="1" applyBorder="1" applyAlignment="1">
      <alignment horizontal="right" vertical="center" wrapText="1"/>
    </xf>
    <xf numFmtId="0" fontId="4" fillId="32" borderId="9" xfId="0" applyFont="1" applyFill="1" applyBorder="1" applyAlignment="1">
      <alignment horizontal="center" vertical="center" wrapText="1"/>
    </xf>
    <xf numFmtId="0" fontId="4" fillId="32" borderId="10" xfId="0" applyFont="1" applyFill="1" applyBorder="1" applyAlignment="1">
      <alignment horizontal="center" vertical="center" wrapText="1"/>
    </xf>
    <xf numFmtId="0" fontId="2" fillId="32" borderId="6" xfId="0" applyFont="1" applyFill="1" applyBorder="1" applyAlignment="1">
      <alignment horizontal="center" vertical="center" wrapText="1"/>
    </xf>
    <xf numFmtId="0" fontId="2" fillId="32" borderId="8" xfId="0" applyFont="1" applyFill="1" applyBorder="1" applyAlignment="1">
      <alignment horizontal="center" vertical="center" wrapText="1"/>
    </xf>
    <xf numFmtId="0" fontId="2" fillId="32" borderId="11" xfId="0" applyFont="1" applyFill="1" applyBorder="1" applyAlignment="1">
      <alignment horizontal="center" vertical="center" wrapText="1"/>
    </xf>
    <xf numFmtId="0" fontId="2" fillId="32" borderId="12" xfId="0" applyFont="1" applyFill="1" applyBorder="1" applyAlignment="1">
      <alignment horizontal="center" vertical="center" wrapText="1"/>
    </xf>
    <xf numFmtId="0" fontId="6" fillId="33" borderId="7" xfId="0" applyFont="1" applyFill="1" applyBorder="1" applyAlignment="1">
      <alignment horizontal="center" vertical="center" wrapText="1"/>
    </xf>
    <xf numFmtId="0" fontId="6" fillId="33" borderId="14" xfId="0" applyFont="1" applyFill="1" applyBorder="1" applyAlignment="1">
      <alignment horizontal="center" vertical="center" wrapText="1"/>
    </xf>
    <xf numFmtId="39" fontId="2" fillId="34" borderId="3" xfId="0" applyNumberFormat="1" applyFont="1" applyFill="1" applyBorder="1" applyAlignment="1">
      <alignment horizontal="center" vertical="center" wrapText="1"/>
    </xf>
    <xf numFmtId="39" fontId="2" fillId="34" borderId="16" xfId="0" applyNumberFormat="1" applyFont="1" applyFill="1" applyBorder="1" applyAlignment="1">
      <alignment horizontal="center" vertical="center" wrapText="1"/>
    </xf>
    <xf numFmtId="39" fontId="2" fillId="34" borderId="18" xfId="0" applyNumberFormat="1" applyFont="1" applyFill="1" applyBorder="1" applyAlignment="1">
      <alignment horizontal="center" vertical="center" wrapText="1"/>
    </xf>
    <xf numFmtId="39" fontId="2" fillId="34" borderId="19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workbookViewId="0">
      <selection activeCell="N2" sqref="N2:Q2"/>
    </sheetView>
  </sheetViews>
  <sheetFormatPr defaultRowHeight="10.5" x14ac:dyDescent="0.15"/>
  <cols>
    <col min="1" max="1" width="4.5" customWidth="1"/>
    <col min="2" max="2" width="3.33203125" customWidth="1"/>
    <col min="3" max="5" width="17.1640625" customWidth="1"/>
    <col min="6" max="6" width="15.83203125" customWidth="1"/>
    <col min="7" max="7" width="4.5" customWidth="1"/>
    <col min="8" max="8" width="11.6640625" customWidth="1"/>
    <col min="9" max="9" width="15.1640625" customWidth="1"/>
    <col min="10" max="10" width="3.6640625" customWidth="1"/>
    <col min="11" max="11" width="16.6640625" customWidth="1"/>
    <col min="12" max="12" width="17.33203125" customWidth="1"/>
    <col min="13" max="13" width="7.1640625" customWidth="1"/>
    <col min="14" max="14" width="9.33203125" customWidth="1"/>
    <col min="15" max="15" width="17.33203125" customWidth="1"/>
    <col min="16" max="16" width="8.83203125" customWidth="1"/>
    <col min="17" max="17" width="8.5" customWidth="1"/>
    <col min="18" max="18" width="2.6640625" customWidth="1"/>
  </cols>
  <sheetData>
    <row r="1" spans="1:17" ht="16.5" customHeight="1" x14ac:dyDescent="0.15">
      <c r="B1" s="1"/>
      <c r="C1" s="1"/>
      <c r="D1" s="1"/>
      <c r="E1" s="1"/>
      <c r="F1" s="1"/>
      <c r="G1" s="1"/>
      <c r="H1" s="1"/>
      <c r="I1" s="105"/>
      <c r="J1" s="106"/>
      <c r="K1" s="107" t="s">
        <v>0</v>
      </c>
      <c r="L1" s="107"/>
      <c r="M1" s="107"/>
      <c r="N1" s="107"/>
      <c r="O1" s="110" t="s">
        <v>220</v>
      </c>
      <c r="P1" s="110"/>
      <c r="Q1" s="110"/>
    </row>
    <row r="2" spans="1:17" ht="16.5" customHeight="1" x14ac:dyDescent="0.15">
      <c r="B2" s="1"/>
      <c r="C2" s="1"/>
      <c r="D2" s="1"/>
      <c r="E2" s="1"/>
      <c r="F2" s="1"/>
      <c r="G2" s="1"/>
      <c r="H2" s="1"/>
      <c r="I2" s="105"/>
      <c r="J2" s="106"/>
      <c r="K2" s="108"/>
      <c r="L2" s="108"/>
      <c r="M2" s="108"/>
      <c r="N2" s="121" t="s">
        <v>225</v>
      </c>
      <c r="O2" s="121"/>
      <c r="P2" s="121"/>
      <c r="Q2" s="121"/>
    </row>
    <row r="3" spans="1:17" ht="16.5" customHeight="1" x14ac:dyDescent="0.15">
      <c r="B3" s="1"/>
      <c r="C3" s="1"/>
      <c r="D3" s="1"/>
      <c r="E3" s="1"/>
      <c r="F3" s="1"/>
      <c r="G3" s="1"/>
      <c r="H3" s="1"/>
      <c r="I3" s="105"/>
      <c r="J3" s="106"/>
      <c r="K3" s="108"/>
      <c r="L3" s="108"/>
      <c r="M3" s="108"/>
      <c r="N3" s="108"/>
      <c r="O3" s="121" t="s">
        <v>223</v>
      </c>
      <c r="P3" s="121"/>
      <c r="Q3" s="121"/>
    </row>
    <row r="4" spans="1:17" ht="16.5" customHeight="1" x14ac:dyDescent="0.15">
      <c r="B4" s="1"/>
      <c r="C4" s="1"/>
      <c r="D4" s="1"/>
      <c r="E4" s="1"/>
      <c r="F4" s="1"/>
      <c r="G4" s="1"/>
      <c r="H4" s="1"/>
      <c r="I4" s="105"/>
      <c r="J4" s="106"/>
      <c r="K4" s="108"/>
      <c r="L4" s="108"/>
      <c r="M4" s="121" t="s">
        <v>226</v>
      </c>
      <c r="N4" s="121"/>
      <c r="O4" s="121"/>
      <c r="P4" s="121"/>
      <c r="Q4" s="121"/>
    </row>
    <row r="5" spans="1:17" ht="16.5" customHeight="1" x14ac:dyDescent="0.15">
      <c r="B5" s="1"/>
      <c r="C5" s="1"/>
      <c r="D5" s="1"/>
      <c r="E5" s="1"/>
      <c r="F5" s="1"/>
      <c r="G5" s="1"/>
      <c r="H5" s="1"/>
      <c r="I5" s="121" t="s">
        <v>224</v>
      </c>
      <c r="J5" s="121"/>
      <c r="K5" s="121"/>
      <c r="L5" s="121"/>
      <c r="M5" s="121"/>
      <c r="N5" s="121"/>
      <c r="O5" s="121"/>
      <c r="P5" s="121"/>
      <c r="Q5" s="121"/>
    </row>
    <row r="6" spans="1:17" ht="12.75" customHeight="1" x14ac:dyDescent="0.15">
      <c r="B6" s="1"/>
      <c r="C6" s="1"/>
      <c r="D6" s="1"/>
      <c r="E6" s="1"/>
      <c r="F6" s="1"/>
      <c r="G6" s="1"/>
      <c r="H6" s="1"/>
      <c r="I6" s="1"/>
    </row>
    <row r="7" spans="1:17" ht="33" customHeight="1" x14ac:dyDescent="0.15">
      <c r="A7" s="109" t="s">
        <v>219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</row>
    <row r="8" spans="1:17" ht="16.5" customHeight="1" thickBot="1" x14ac:dyDescent="0.2">
      <c r="B8" s="2" t="s">
        <v>0</v>
      </c>
      <c r="C8" s="2"/>
      <c r="D8" s="2"/>
      <c r="E8" s="2"/>
      <c r="F8" s="2"/>
      <c r="G8" s="2"/>
    </row>
    <row r="9" spans="1:17" ht="24" customHeight="1" x14ac:dyDescent="0.15">
      <c r="A9" s="116" t="s">
        <v>162</v>
      </c>
      <c r="B9" s="117"/>
      <c r="C9" s="120" t="s">
        <v>163</v>
      </c>
      <c r="D9" s="111" t="s">
        <v>1</v>
      </c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2"/>
    </row>
    <row r="10" spans="1:17" ht="22.5" customHeight="1" x14ac:dyDescent="0.15">
      <c r="A10" s="118"/>
      <c r="B10" s="119"/>
      <c r="C10" s="115"/>
      <c r="D10" s="115" t="s">
        <v>164</v>
      </c>
      <c r="E10" s="113" t="s">
        <v>1</v>
      </c>
      <c r="F10" s="113"/>
      <c r="G10" s="113"/>
      <c r="H10" s="113"/>
      <c r="I10" s="113"/>
      <c r="J10" s="113"/>
      <c r="K10" s="113"/>
      <c r="L10" s="113"/>
      <c r="M10" s="115" t="s">
        <v>168</v>
      </c>
      <c r="N10" s="115"/>
      <c r="O10" s="113" t="s">
        <v>2</v>
      </c>
      <c r="P10" s="113"/>
      <c r="Q10" s="114"/>
    </row>
    <row r="11" spans="1:17" ht="34.5" customHeight="1" x14ac:dyDescent="0.15">
      <c r="A11" s="118"/>
      <c r="B11" s="119"/>
      <c r="C11" s="115"/>
      <c r="D11" s="115"/>
      <c r="E11" s="113" t="s">
        <v>3</v>
      </c>
      <c r="F11" s="113" t="s">
        <v>4</v>
      </c>
      <c r="G11" s="115" t="s">
        <v>165</v>
      </c>
      <c r="H11" s="115"/>
      <c r="I11" s="115" t="s">
        <v>166</v>
      </c>
      <c r="J11" s="115"/>
      <c r="K11" s="115" t="s">
        <v>167</v>
      </c>
      <c r="L11" s="9" t="s">
        <v>2</v>
      </c>
      <c r="M11" s="115"/>
      <c r="N11" s="115"/>
      <c r="O11" s="115" t="s">
        <v>169</v>
      </c>
      <c r="P11" s="113" t="s">
        <v>5</v>
      </c>
      <c r="Q11" s="114"/>
    </row>
    <row r="12" spans="1:17" ht="81" customHeight="1" x14ac:dyDescent="0.15">
      <c r="A12" s="118"/>
      <c r="B12" s="119"/>
      <c r="C12" s="115"/>
      <c r="D12" s="115"/>
      <c r="E12" s="113"/>
      <c r="F12" s="113"/>
      <c r="G12" s="115"/>
      <c r="H12" s="115"/>
      <c r="I12" s="115"/>
      <c r="J12" s="115"/>
      <c r="K12" s="115"/>
      <c r="L12" s="10" t="s">
        <v>6</v>
      </c>
      <c r="M12" s="115"/>
      <c r="N12" s="115"/>
      <c r="O12" s="115"/>
      <c r="P12" s="113"/>
      <c r="Q12" s="114"/>
    </row>
    <row r="13" spans="1:17" ht="13.9" customHeight="1" x14ac:dyDescent="0.15">
      <c r="A13" s="122" t="s">
        <v>7</v>
      </c>
      <c r="B13" s="123"/>
      <c r="C13" s="50" t="s">
        <v>8</v>
      </c>
      <c r="D13" s="50" t="s">
        <v>9</v>
      </c>
      <c r="E13" s="50" t="s">
        <v>10</v>
      </c>
      <c r="F13" s="50" t="s">
        <v>11</v>
      </c>
      <c r="G13" s="123" t="s">
        <v>12</v>
      </c>
      <c r="H13" s="123"/>
      <c r="I13" s="123" t="s">
        <v>13</v>
      </c>
      <c r="J13" s="123"/>
      <c r="K13" s="50" t="s">
        <v>14</v>
      </c>
      <c r="L13" s="50" t="s">
        <v>15</v>
      </c>
      <c r="M13" s="123" t="s">
        <v>16</v>
      </c>
      <c r="N13" s="123"/>
      <c r="O13" s="50" t="s">
        <v>17</v>
      </c>
      <c r="P13" s="123" t="s">
        <v>18</v>
      </c>
      <c r="Q13" s="124"/>
    </row>
    <row r="14" spans="1:17" ht="13.7" customHeight="1" x14ac:dyDescent="0.15">
      <c r="A14" s="125" t="s">
        <v>19</v>
      </c>
      <c r="B14" s="126"/>
      <c r="C14" s="7">
        <f>SUM(D14,M14)</f>
        <v>44683882.920000002</v>
      </c>
      <c r="D14" s="7">
        <f>SUM(E14:K14)</f>
        <v>40445994.32</v>
      </c>
      <c r="E14" s="7">
        <v>5254645</v>
      </c>
      <c r="F14" s="7">
        <v>450000</v>
      </c>
      <c r="G14" s="127">
        <v>7738853</v>
      </c>
      <c r="H14" s="127"/>
      <c r="I14" s="127">
        <v>16280866.6</v>
      </c>
      <c r="J14" s="127"/>
      <c r="K14" s="7">
        <v>10721629.720000001</v>
      </c>
      <c r="L14" s="7">
        <v>5208732</v>
      </c>
      <c r="M14" s="127">
        <f t="shared" ref="M14" si="0">SUM(O14:Q14)</f>
        <v>4237888.5999999996</v>
      </c>
      <c r="N14" s="127"/>
      <c r="O14" s="7">
        <v>925000</v>
      </c>
      <c r="P14" s="127">
        <v>3312888.6</v>
      </c>
      <c r="Q14" s="128"/>
    </row>
    <row r="15" spans="1:17" ht="13.7" customHeight="1" x14ac:dyDescent="0.15">
      <c r="A15" s="125" t="s">
        <v>20</v>
      </c>
      <c r="B15" s="126"/>
      <c r="C15" s="93">
        <f t="shared" ref="C15:C31" si="1">SUM(D15,M15)</f>
        <v>44884044</v>
      </c>
      <c r="D15" s="93">
        <f t="shared" ref="D15:D31" si="2">SUM(E15:K15)</f>
        <v>39240683</v>
      </c>
      <c r="E15" s="7">
        <v>5450000</v>
      </c>
      <c r="F15" s="7">
        <v>500000</v>
      </c>
      <c r="G15" s="127">
        <v>7950000</v>
      </c>
      <c r="H15" s="127"/>
      <c r="I15" s="127">
        <v>14090683</v>
      </c>
      <c r="J15" s="127"/>
      <c r="K15" s="7">
        <v>11250000</v>
      </c>
      <c r="L15" s="7">
        <v>5379200</v>
      </c>
      <c r="M15" s="127">
        <v>5643361</v>
      </c>
      <c r="N15" s="127"/>
      <c r="O15" s="7">
        <v>1293484</v>
      </c>
      <c r="P15" s="127">
        <v>4349877</v>
      </c>
      <c r="Q15" s="128"/>
    </row>
    <row r="16" spans="1:17" ht="13.7" customHeight="1" x14ac:dyDescent="0.15">
      <c r="A16" s="125" t="s">
        <v>21</v>
      </c>
      <c r="B16" s="126"/>
      <c r="C16" s="93">
        <f t="shared" si="1"/>
        <v>43233500</v>
      </c>
      <c r="D16" s="93">
        <f t="shared" si="2"/>
        <v>39400000</v>
      </c>
      <c r="E16" s="7">
        <v>5600000</v>
      </c>
      <c r="F16" s="7">
        <v>550000</v>
      </c>
      <c r="G16" s="127">
        <v>8050000</v>
      </c>
      <c r="H16" s="127"/>
      <c r="I16" s="127">
        <v>13750000</v>
      </c>
      <c r="J16" s="127"/>
      <c r="K16" s="7">
        <v>11450000</v>
      </c>
      <c r="L16" s="7">
        <v>5486700</v>
      </c>
      <c r="M16" s="127">
        <f t="shared" ref="M16:M31" si="3">SUM(O16:Q16)</f>
        <v>3833500</v>
      </c>
      <c r="N16" s="127"/>
      <c r="O16" s="7">
        <v>1026833</v>
      </c>
      <c r="P16" s="127">
        <v>2806667</v>
      </c>
      <c r="Q16" s="128"/>
    </row>
    <row r="17" spans="1:17" ht="13.7" customHeight="1" x14ac:dyDescent="0.15">
      <c r="A17" s="125" t="s">
        <v>22</v>
      </c>
      <c r="B17" s="126"/>
      <c r="C17" s="93">
        <f t="shared" si="1"/>
        <v>43533500</v>
      </c>
      <c r="D17" s="93">
        <f t="shared" si="2"/>
        <v>39700000</v>
      </c>
      <c r="E17" s="7">
        <v>5700000</v>
      </c>
      <c r="F17" s="7">
        <v>550000</v>
      </c>
      <c r="G17" s="127">
        <v>8100000</v>
      </c>
      <c r="H17" s="127"/>
      <c r="I17" s="127">
        <v>13850000</v>
      </c>
      <c r="J17" s="127"/>
      <c r="K17" s="7">
        <v>11500000</v>
      </c>
      <c r="L17" s="7">
        <v>5596400</v>
      </c>
      <c r="M17" s="127">
        <f t="shared" si="3"/>
        <v>3833500</v>
      </c>
      <c r="N17" s="127"/>
      <c r="O17" s="7">
        <v>1026833</v>
      </c>
      <c r="P17" s="127">
        <v>2806667</v>
      </c>
      <c r="Q17" s="128"/>
    </row>
    <row r="18" spans="1:17" ht="13.7" customHeight="1" x14ac:dyDescent="0.15">
      <c r="A18" s="125" t="s">
        <v>23</v>
      </c>
      <c r="B18" s="126"/>
      <c r="C18" s="93">
        <f t="shared" si="1"/>
        <v>40700000</v>
      </c>
      <c r="D18" s="93">
        <v>39900000</v>
      </c>
      <c r="E18" s="7">
        <v>5700000</v>
      </c>
      <c r="F18" s="7">
        <v>550000</v>
      </c>
      <c r="G18" s="127">
        <v>8150000</v>
      </c>
      <c r="H18" s="127"/>
      <c r="I18" s="127">
        <v>13900000</v>
      </c>
      <c r="J18" s="127"/>
      <c r="K18" s="7">
        <v>11200000</v>
      </c>
      <c r="L18" s="7">
        <v>5708300</v>
      </c>
      <c r="M18" s="127">
        <f t="shared" si="3"/>
        <v>800000</v>
      </c>
      <c r="N18" s="127"/>
      <c r="O18" s="7">
        <v>300000</v>
      </c>
      <c r="P18" s="127">
        <v>500000</v>
      </c>
      <c r="Q18" s="128"/>
    </row>
    <row r="19" spans="1:17" ht="13.7" customHeight="1" x14ac:dyDescent="0.15">
      <c r="A19" s="125" t="s">
        <v>24</v>
      </c>
      <c r="B19" s="126"/>
      <c r="C19" s="93">
        <f t="shared" si="1"/>
        <v>39880000</v>
      </c>
      <c r="D19" s="93">
        <f t="shared" si="2"/>
        <v>39680000</v>
      </c>
      <c r="E19" s="7">
        <v>5800000</v>
      </c>
      <c r="F19" s="7">
        <v>450000</v>
      </c>
      <c r="G19" s="127">
        <v>8150000</v>
      </c>
      <c r="H19" s="127"/>
      <c r="I19" s="127">
        <v>13900000</v>
      </c>
      <c r="J19" s="127"/>
      <c r="K19" s="7">
        <v>11380000</v>
      </c>
      <c r="L19" s="7">
        <v>5822400</v>
      </c>
      <c r="M19" s="127">
        <f t="shared" si="3"/>
        <v>200000</v>
      </c>
      <c r="N19" s="127"/>
      <c r="O19" s="7">
        <v>200000</v>
      </c>
      <c r="P19" s="127">
        <v>0</v>
      </c>
      <c r="Q19" s="128"/>
    </row>
    <row r="20" spans="1:17" ht="13.7" customHeight="1" x14ac:dyDescent="0.15">
      <c r="A20" s="125" t="s">
        <v>25</v>
      </c>
      <c r="B20" s="126"/>
      <c r="C20" s="93">
        <f t="shared" si="1"/>
        <v>39700000</v>
      </c>
      <c r="D20" s="93">
        <f t="shared" si="2"/>
        <v>39650000</v>
      </c>
      <c r="E20" s="7">
        <v>5800000</v>
      </c>
      <c r="F20" s="7">
        <v>450000</v>
      </c>
      <c r="G20" s="127">
        <v>8200000</v>
      </c>
      <c r="H20" s="127"/>
      <c r="I20" s="127">
        <v>13750000</v>
      </c>
      <c r="J20" s="127"/>
      <c r="K20" s="7">
        <v>11450000</v>
      </c>
      <c r="L20" s="7">
        <v>5938800</v>
      </c>
      <c r="M20" s="127">
        <f t="shared" si="3"/>
        <v>50000</v>
      </c>
      <c r="N20" s="127"/>
      <c r="O20" s="7">
        <v>50000</v>
      </c>
      <c r="P20" s="127">
        <v>0</v>
      </c>
      <c r="Q20" s="128"/>
    </row>
    <row r="21" spans="1:17" ht="13.7" customHeight="1" x14ac:dyDescent="0.15">
      <c r="A21" s="125" t="s">
        <v>26</v>
      </c>
      <c r="B21" s="126"/>
      <c r="C21" s="93">
        <f t="shared" si="1"/>
        <v>39978000</v>
      </c>
      <c r="D21" s="93">
        <f t="shared" si="2"/>
        <v>39928000</v>
      </c>
      <c r="E21" s="7">
        <v>5828000</v>
      </c>
      <c r="F21" s="7">
        <v>450000</v>
      </c>
      <c r="G21" s="127">
        <v>8250000</v>
      </c>
      <c r="H21" s="127"/>
      <c r="I21" s="127">
        <v>13900000</v>
      </c>
      <c r="J21" s="127"/>
      <c r="K21" s="7">
        <v>11500000</v>
      </c>
      <c r="L21" s="7">
        <v>6057600</v>
      </c>
      <c r="M21" s="127">
        <f t="shared" si="3"/>
        <v>50000</v>
      </c>
      <c r="N21" s="127"/>
      <c r="O21" s="7">
        <v>50000</v>
      </c>
      <c r="P21" s="127">
        <v>0</v>
      </c>
      <c r="Q21" s="128"/>
    </row>
    <row r="22" spans="1:17" ht="13.7" customHeight="1" x14ac:dyDescent="0.15">
      <c r="A22" s="125" t="s">
        <v>27</v>
      </c>
      <c r="B22" s="126"/>
      <c r="C22" s="93">
        <f t="shared" si="1"/>
        <v>40120000</v>
      </c>
      <c r="D22" s="93">
        <f t="shared" si="2"/>
        <v>40070000</v>
      </c>
      <c r="E22" s="7">
        <v>5850000</v>
      </c>
      <c r="F22" s="7">
        <v>450000</v>
      </c>
      <c r="G22" s="127">
        <v>8300000</v>
      </c>
      <c r="H22" s="127"/>
      <c r="I22" s="127">
        <v>13920000</v>
      </c>
      <c r="J22" s="127"/>
      <c r="K22" s="7">
        <v>11550000</v>
      </c>
      <c r="L22" s="7">
        <v>6178700</v>
      </c>
      <c r="M22" s="127">
        <f t="shared" si="3"/>
        <v>50000</v>
      </c>
      <c r="N22" s="127"/>
      <c r="O22" s="7">
        <v>50000</v>
      </c>
      <c r="P22" s="127">
        <v>0</v>
      </c>
      <c r="Q22" s="128"/>
    </row>
    <row r="23" spans="1:17" ht="13.7" customHeight="1" x14ac:dyDescent="0.15">
      <c r="A23" s="125" t="s">
        <v>28</v>
      </c>
      <c r="B23" s="126"/>
      <c r="C23" s="93">
        <f t="shared" si="1"/>
        <v>40300000</v>
      </c>
      <c r="D23" s="93">
        <f t="shared" si="2"/>
        <v>40250000</v>
      </c>
      <c r="E23" s="7">
        <v>5900000</v>
      </c>
      <c r="F23" s="7">
        <v>450000</v>
      </c>
      <c r="G23" s="127">
        <v>8350000</v>
      </c>
      <c r="H23" s="127"/>
      <c r="I23" s="127">
        <v>13950000</v>
      </c>
      <c r="J23" s="127"/>
      <c r="K23" s="7">
        <v>11600000</v>
      </c>
      <c r="L23" s="7">
        <v>6302200</v>
      </c>
      <c r="M23" s="127">
        <f t="shared" si="3"/>
        <v>50000</v>
      </c>
      <c r="N23" s="127"/>
      <c r="O23" s="7">
        <v>50000</v>
      </c>
      <c r="P23" s="127">
        <v>0</v>
      </c>
      <c r="Q23" s="128"/>
    </row>
    <row r="24" spans="1:17" ht="13.7" customHeight="1" x14ac:dyDescent="0.15">
      <c r="A24" s="125" t="s">
        <v>29</v>
      </c>
      <c r="B24" s="126"/>
      <c r="C24" s="93">
        <f t="shared" si="1"/>
        <v>40420000</v>
      </c>
      <c r="D24" s="93">
        <f t="shared" si="2"/>
        <v>40370000</v>
      </c>
      <c r="E24" s="7">
        <v>5920000</v>
      </c>
      <c r="F24" s="7">
        <v>450000</v>
      </c>
      <c r="G24" s="127">
        <v>8400000</v>
      </c>
      <c r="H24" s="127"/>
      <c r="I24" s="127">
        <v>13980000</v>
      </c>
      <c r="J24" s="127"/>
      <c r="K24" s="7">
        <v>11620000</v>
      </c>
      <c r="L24" s="7">
        <v>6428200</v>
      </c>
      <c r="M24" s="127">
        <f t="shared" si="3"/>
        <v>50000</v>
      </c>
      <c r="N24" s="127"/>
      <c r="O24" s="7">
        <v>50000</v>
      </c>
      <c r="P24" s="127">
        <v>0</v>
      </c>
      <c r="Q24" s="128"/>
    </row>
    <row r="25" spans="1:17" ht="13.7" customHeight="1" x14ac:dyDescent="0.15">
      <c r="A25" s="125" t="s">
        <v>30</v>
      </c>
      <c r="B25" s="126"/>
      <c r="C25" s="93">
        <f t="shared" si="1"/>
        <v>40550000</v>
      </c>
      <c r="D25" s="93">
        <f t="shared" si="2"/>
        <v>40500000</v>
      </c>
      <c r="E25" s="7">
        <v>5950000</v>
      </c>
      <c r="F25" s="7">
        <v>450000</v>
      </c>
      <c r="G25" s="127">
        <v>8450000</v>
      </c>
      <c r="H25" s="127"/>
      <c r="I25" s="127">
        <v>14000000</v>
      </c>
      <c r="J25" s="127"/>
      <c r="K25" s="7">
        <v>11650000</v>
      </c>
      <c r="L25" s="7">
        <v>6556700</v>
      </c>
      <c r="M25" s="127">
        <f t="shared" si="3"/>
        <v>50000</v>
      </c>
      <c r="N25" s="127"/>
      <c r="O25" s="7">
        <v>50000</v>
      </c>
      <c r="P25" s="127">
        <v>0</v>
      </c>
      <c r="Q25" s="128"/>
    </row>
    <row r="26" spans="1:17" ht="13.7" customHeight="1" x14ac:dyDescent="0.15">
      <c r="A26" s="125" t="s">
        <v>31</v>
      </c>
      <c r="B26" s="126"/>
      <c r="C26" s="93">
        <f t="shared" si="1"/>
        <v>40860000</v>
      </c>
      <c r="D26" s="93">
        <f t="shared" si="2"/>
        <v>40810000</v>
      </c>
      <c r="E26" s="7">
        <v>5980000</v>
      </c>
      <c r="F26" s="7">
        <v>450000</v>
      </c>
      <c r="G26" s="127">
        <v>8500000</v>
      </c>
      <c r="H26" s="127"/>
      <c r="I26" s="127">
        <v>14200000</v>
      </c>
      <c r="J26" s="127"/>
      <c r="K26" s="7">
        <v>11680000</v>
      </c>
      <c r="L26" s="7">
        <v>6687800</v>
      </c>
      <c r="M26" s="127">
        <f t="shared" si="3"/>
        <v>50000</v>
      </c>
      <c r="N26" s="127"/>
      <c r="O26" s="7">
        <v>50000</v>
      </c>
      <c r="P26" s="127">
        <v>0</v>
      </c>
      <c r="Q26" s="128"/>
    </row>
    <row r="27" spans="1:17" ht="13.7" customHeight="1" x14ac:dyDescent="0.15">
      <c r="A27" s="125" t="s">
        <v>32</v>
      </c>
      <c r="B27" s="126"/>
      <c r="C27" s="93">
        <f t="shared" si="1"/>
        <v>41300000</v>
      </c>
      <c r="D27" s="93">
        <f t="shared" si="2"/>
        <v>41250000</v>
      </c>
      <c r="E27" s="7">
        <v>6300000</v>
      </c>
      <c r="F27" s="7">
        <v>450000</v>
      </c>
      <c r="G27" s="127">
        <v>8550000</v>
      </c>
      <c r="H27" s="127"/>
      <c r="I27" s="127">
        <v>14250000</v>
      </c>
      <c r="J27" s="127"/>
      <c r="K27" s="7">
        <v>11700000</v>
      </c>
      <c r="L27" s="7">
        <v>6821500</v>
      </c>
      <c r="M27" s="127">
        <f t="shared" si="3"/>
        <v>50000</v>
      </c>
      <c r="N27" s="127"/>
      <c r="O27" s="7">
        <v>50000</v>
      </c>
      <c r="P27" s="127">
        <v>0</v>
      </c>
      <c r="Q27" s="128"/>
    </row>
    <row r="28" spans="1:17" ht="13.7" customHeight="1" x14ac:dyDescent="0.15">
      <c r="A28" s="125" t="s">
        <v>33</v>
      </c>
      <c r="B28" s="126"/>
      <c r="C28" s="93">
        <f t="shared" si="1"/>
        <v>41500000</v>
      </c>
      <c r="D28" s="93">
        <f t="shared" si="2"/>
        <v>41450000</v>
      </c>
      <c r="E28" s="7">
        <v>6350000</v>
      </c>
      <c r="F28" s="7">
        <v>450000</v>
      </c>
      <c r="G28" s="127">
        <v>8600000</v>
      </c>
      <c r="H28" s="127"/>
      <c r="I28" s="127">
        <v>14300000</v>
      </c>
      <c r="J28" s="127"/>
      <c r="K28" s="7">
        <v>11750000</v>
      </c>
      <c r="L28" s="7">
        <v>6957930</v>
      </c>
      <c r="M28" s="127">
        <f t="shared" si="3"/>
        <v>50000</v>
      </c>
      <c r="N28" s="127"/>
      <c r="O28" s="7">
        <v>50000</v>
      </c>
      <c r="P28" s="127">
        <v>0</v>
      </c>
      <c r="Q28" s="128"/>
    </row>
    <row r="29" spans="1:17" ht="13.7" customHeight="1" x14ac:dyDescent="0.15">
      <c r="A29" s="125" t="s">
        <v>34</v>
      </c>
      <c r="B29" s="126"/>
      <c r="C29" s="93">
        <f t="shared" si="1"/>
        <v>41300000</v>
      </c>
      <c r="D29" s="93">
        <f t="shared" si="2"/>
        <v>41250000</v>
      </c>
      <c r="E29" s="7">
        <v>6150000</v>
      </c>
      <c r="F29" s="7">
        <v>450000</v>
      </c>
      <c r="G29" s="127">
        <v>8600000</v>
      </c>
      <c r="H29" s="127"/>
      <c r="I29" s="127">
        <v>14300000</v>
      </c>
      <c r="J29" s="127"/>
      <c r="K29" s="7">
        <v>11750000</v>
      </c>
      <c r="L29" s="7">
        <v>7000000</v>
      </c>
      <c r="M29" s="127">
        <f t="shared" si="3"/>
        <v>50000</v>
      </c>
      <c r="N29" s="127"/>
      <c r="O29" s="7">
        <v>50000</v>
      </c>
      <c r="P29" s="127">
        <v>0</v>
      </c>
      <c r="Q29" s="128"/>
    </row>
    <row r="30" spans="1:17" ht="13.7" customHeight="1" x14ac:dyDescent="0.15">
      <c r="A30" s="125" t="s">
        <v>35</v>
      </c>
      <c r="B30" s="126"/>
      <c r="C30" s="93">
        <f t="shared" si="1"/>
        <v>41300000</v>
      </c>
      <c r="D30" s="93">
        <f t="shared" si="2"/>
        <v>41250000</v>
      </c>
      <c r="E30" s="7">
        <v>6150000</v>
      </c>
      <c r="F30" s="7">
        <v>450000</v>
      </c>
      <c r="G30" s="127">
        <v>8600000</v>
      </c>
      <c r="H30" s="127"/>
      <c r="I30" s="127">
        <v>14300000</v>
      </c>
      <c r="J30" s="127"/>
      <c r="K30" s="7">
        <v>11750000</v>
      </c>
      <c r="L30" s="7">
        <v>7000000</v>
      </c>
      <c r="M30" s="127">
        <f t="shared" si="3"/>
        <v>50000</v>
      </c>
      <c r="N30" s="127"/>
      <c r="O30" s="7">
        <v>50000</v>
      </c>
      <c r="P30" s="127">
        <v>0</v>
      </c>
      <c r="Q30" s="128"/>
    </row>
    <row r="31" spans="1:17" ht="13.5" customHeight="1" thickBot="1" x14ac:dyDescent="0.2">
      <c r="A31" s="129" t="s">
        <v>36</v>
      </c>
      <c r="B31" s="130"/>
      <c r="C31" s="92">
        <f t="shared" si="1"/>
        <v>41500000</v>
      </c>
      <c r="D31" s="92">
        <f t="shared" si="2"/>
        <v>41450000</v>
      </c>
      <c r="E31" s="8">
        <v>6350000</v>
      </c>
      <c r="F31" s="8">
        <v>450000</v>
      </c>
      <c r="G31" s="131">
        <v>8600000</v>
      </c>
      <c r="H31" s="131"/>
      <c r="I31" s="131">
        <v>14300000</v>
      </c>
      <c r="J31" s="131"/>
      <c r="K31" s="8">
        <v>11750000</v>
      </c>
      <c r="L31" s="8">
        <v>7000000</v>
      </c>
      <c r="M31" s="131">
        <f t="shared" si="3"/>
        <v>50000</v>
      </c>
      <c r="N31" s="131"/>
      <c r="O31" s="8">
        <v>50000</v>
      </c>
      <c r="P31" s="131">
        <v>0</v>
      </c>
      <c r="Q31" s="132"/>
    </row>
    <row r="36" spans="1:17" x14ac:dyDescent="0.15">
      <c r="A36" s="133" t="s">
        <v>170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</row>
  </sheetData>
  <mergeCells count="116">
    <mergeCell ref="A31:B31"/>
    <mergeCell ref="G31:H31"/>
    <mergeCell ref="I31:J31"/>
    <mergeCell ref="M31:N31"/>
    <mergeCell ref="P31:Q31"/>
    <mergeCell ref="A36:Q36"/>
    <mergeCell ref="A29:B29"/>
    <mergeCell ref="G29:H29"/>
    <mergeCell ref="I29:J29"/>
    <mergeCell ref="M29:N29"/>
    <mergeCell ref="P29:Q29"/>
    <mergeCell ref="A30:B30"/>
    <mergeCell ref="G30:H30"/>
    <mergeCell ref="I30:J30"/>
    <mergeCell ref="M30:N30"/>
    <mergeCell ref="P30:Q30"/>
    <mergeCell ref="A27:B27"/>
    <mergeCell ref="G27:H27"/>
    <mergeCell ref="I27:J27"/>
    <mergeCell ref="M27:N27"/>
    <mergeCell ref="P27:Q27"/>
    <mergeCell ref="A28:B28"/>
    <mergeCell ref="G28:H28"/>
    <mergeCell ref="I28:J28"/>
    <mergeCell ref="M28:N28"/>
    <mergeCell ref="P28:Q28"/>
    <mergeCell ref="A25:B25"/>
    <mergeCell ref="G25:H25"/>
    <mergeCell ref="I25:J25"/>
    <mergeCell ref="M25:N25"/>
    <mergeCell ref="P25:Q25"/>
    <mergeCell ref="A26:B26"/>
    <mergeCell ref="G26:H26"/>
    <mergeCell ref="I26:J26"/>
    <mergeCell ref="M26:N26"/>
    <mergeCell ref="P26:Q26"/>
    <mergeCell ref="A23:B23"/>
    <mergeCell ref="G23:H23"/>
    <mergeCell ref="I23:J23"/>
    <mergeCell ref="M23:N23"/>
    <mergeCell ref="P23:Q23"/>
    <mergeCell ref="A24:B24"/>
    <mergeCell ref="G24:H24"/>
    <mergeCell ref="I24:J24"/>
    <mergeCell ref="M24:N24"/>
    <mergeCell ref="P24:Q24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A7:Q7"/>
    <mergeCell ref="O1:Q1"/>
    <mergeCell ref="D9:Q9"/>
    <mergeCell ref="E10:L10"/>
    <mergeCell ref="O10:Q10"/>
    <mergeCell ref="G11:H12"/>
    <mergeCell ref="I11:J12"/>
    <mergeCell ref="M10:N12"/>
    <mergeCell ref="A9:B12"/>
    <mergeCell ref="C9:C12"/>
    <mergeCell ref="D10:D12"/>
    <mergeCell ref="E11:E12"/>
    <mergeCell ref="F11:F12"/>
    <mergeCell ref="K11:K12"/>
    <mergeCell ref="O11:O12"/>
    <mergeCell ref="P11:Q12"/>
    <mergeCell ref="N2:Q2"/>
    <mergeCell ref="O3:Q3"/>
    <mergeCell ref="M4:Q4"/>
    <mergeCell ref="I5:Q5"/>
  </mergeCells>
  <pageMargins left="0.39370078740157483" right="0.39370078740157483" top="0.39370078740157483" bottom="0.39370078740157483" header="0" footer="0"/>
  <pageSetup paperSize="9" scale="90" orientation="landscape" r:id="rId1"/>
  <headerFooter>
    <oddFooter>&amp;RPrzewodniczący Rady Gminy
Wiesław Szarek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29"/>
  <sheetViews>
    <sheetView workbookViewId="0">
      <selection activeCell="B15" sqref="B15"/>
    </sheetView>
  </sheetViews>
  <sheetFormatPr defaultRowHeight="10.5" x14ac:dyDescent="0.15"/>
  <cols>
    <col min="1" max="1" width="9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9" width="18.1640625" customWidth="1"/>
    <col min="10" max="10" width="7.1640625" customWidth="1"/>
    <col min="11" max="11" width="10.83203125" customWidth="1"/>
    <col min="12" max="12" width="16.33203125" customWidth="1"/>
    <col min="13" max="13" width="13.5" customWidth="1"/>
    <col min="14" max="14" width="2.6640625" customWidth="1"/>
  </cols>
  <sheetData>
    <row r="6" spans="1:13" ht="11.25" thickBot="1" x14ac:dyDescent="0.2"/>
    <row r="7" spans="1:13" ht="19.5" customHeight="1" x14ac:dyDescent="0.15">
      <c r="A7" s="134" t="s">
        <v>162</v>
      </c>
      <c r="B7" s="120" t="s">
        <v>171</v>
      </c>
      <c r="C7" s="136" t="s">
        <v>1</v>
      </c>
      <c r="D7" s="136"/>
      <c r="E7" s="136"/>
      <c r="F7" s="136"/>
      <c r="G7" s="136"/>
      <c r="H7" s="136"/>
      <c r="I7" s="136"/>
      <c r="J7" s="136"/>
      <c r="K7" s="136"/>
      <c r="L7" s="136"/>
      <c r="M7" s="137"/>
    </row>
    <row r="8" spans="1:13" ht="23.25" customHeight="1" x14ac:dyDescent="0.15">
      <c r="A8" s="135"/>
      <c r="B8" s="115"/>
      <c r="C8" s="115" t="s">
        <v>172</v>
      </c>
      <c r="D8" s="138" t="s">
        <v>2</v>
      </c>
      <c r="E8" s="138"/>
      <c r="F8" s="138"/>
      <c r="G8" s="138"/>
      <c r="H8" s="138"/>
      <c r="I8" s="138"/>
      <c r="J8" s="115" t="s">
        <v>179</v>
      </c>
      <c r="K8" s="115"/>
      <c r="L8" s="138" t="s">
        <v>2</v>
      </c>
      <c r="M8" s="139"/>
    </row>
    <row r="9" spans="1:13" ht="24" customHeight="1" x14ac:dyDescent="0.15">
      <c r="A9" s="135"/>
      <c r="B9" s="115"/>
      <c r="C9" s="115"/>
      <c r="D9" s="115" t="s">
        <v>173</v>
      </c>
      <c r="E9" s="115" t="s">
        <v>174</v>
      </c>
      <c r="F9" s="3" t="s">
        <v>2</v>
      </c>
      <c r="G9" s="115" t="s">
        <v>176</v>
      </c>
      <c r="H9" s="138" t="s">
        <v>2</v>
      </c>
      <c r="I9" s="138"/>
      <c r="J9" s="115"/>
      <c r="K9" s="115"/>
      <c r="L9" s="115" t="s">
        <v>180</v>
      </c>
      <c r="M9" s="16" t="s">
        <v>2</v>
      </c>
    </row>
    <row r="10" spans="1:13" ht="171.75" customHeight="1" x14ac:dyDescent="0.15">
      <c r="A10" s="135"/>
      <c r="B10" s="115"/>
      <c r="C10" s="115"/>
      <c r="D10" s="115"/>
      <c r="E10" s="115"/>
      <c r="F10" s="4" t="s">
        <v>175</v>
      </c>
      <c r="G10" s="115"/>
      <c r="H10" s="5" t="s">
        <v>177</v>
      </c>
      <c r="I10" s="5" t="s">
        <v>178</v>
      </c>
      <c r="J10" s="115"/>
      <c r="K10" s="115"/>
      <c r="L10" s="115"/>
      <c r="M10" s="17" t="s">
        <v>181</v>
      </c>
    </row>
    <row r="11" spans="1:13" ht="13.7" customHeight="1" x14ac:dyDescent="0.15">
      <c r="A11" s="47" t="s">
        <v>7</v>
      </c>
      <c r="B11" s="48" t="s">
        <v>37</v>
      </c>
      <c r="C11" s="48" t="s">
        <v>38</v>
      </c>
      <c r="D11" s="48" t="s">
        <v>39</v>
      </c>
      <c r="E11" s="48" t="s">
        <v>40</v>
      </c>
      <c r="F11" s="48" t="s">
        <v>41</v>
      </c>
      <c r="G11" s="48" t="s">
        <v>42</v>
      </c>
      <c r="H11" s="48" t="s">
        <v>43</v>
      </c>
      <c r="I11" s="48" t="s">
        <v>44</v>
      </c>
      <c r="J11" s="140" t="s">
        <v>45</v>
      </c>
      <c r="K11" s="140"/>
      <c r="L11" s="48" t="s">
        <v>46</v>
      </c>
      <c r="M11" s="49" t="s">
        <v>47</v>
      </c>
    </row>
    <row r="12" spans="1:13" ht="13.7" customHeight="1" x14ac:dyDescent="0.15">
      <c r="A12" s="18" t="s">
        <v>19</v>
      </c>
      <c r="B12" s="19">
        <f>SUM(C12,J12)</f>
        <v>47103912.969999999</v>
      </c>
      <c r="C12" s="19">
        <v>40162830.619999997</v>
      </c>
      <c r="D12" s="19">
        <v>12132458.560000001</v>
      </c>
      <c r="E12" s="19">
        <v>0</v>
      </c>
      <c r="F12" s="19">
        <v>0</v>
      </c>
      <c r="G12" s="19">
        <v>592415.65</v>
      </c>
      <c r="H12" s="19">
        <v>0</v>
      </c>
      <c r="I12" s="19">
        <v>0</v>
      </c>
      <c r="J12" s="141">
        <v>6941082.3499999996</v>
      </c>
      <c r="K12" s="141"/>
      <c r="L12" s="19">
        <v>1455152.71</v>
      </c>
      <c r="M12" s="20">
        <v>0</v>
      </c>
    </row>
    <row r="13" spans="1:13" ht="13.7" customHeight="1" x14ac:dyDescent="0.15">
      <c r="A13" s="18" t="s">
        <v>20</v>
      </c>
      <c r="B13" s="94">
        <f t="shared" ref="B13:B29" si="0">SUM(C13,J13)</f>
        <v>47360984</v>
      </c>
      <c r="C13" s="19">
        <v>37011826</v>
      </c>
      <c r="D13" s="19">
        <v>12100000</v>
      </c>
      <c r="E13" s="19">
        <v>0</v>
      </c>
      <c r="F13" s="19">
        <v>0</v>
      </c>
      <c r="G13" s="19">
        <v>687600</v>
      </c>
      <c r="H13" s="19">
        <v>0</v>
      </c>
      <c r="I13" s="19">
        <v>0</v>
      </c>
      <c r="J13" s="141">
        <v>10349158</v>
      </c>
      <c r="K13" s="141"/>
      <c r="L13" s="19">
        <v>2710341</v>
      </c>
      <c r="M13" s="20">
        <v>0</v>
      </c>
    </row>
    <row r="14" spans="1:13" ht="13.7" customHeight="1" x14ac:dyDescent="0.15">
      <c r="A14" s="18" t="s">
        <v>21</v>
      </c>
      <c r="B14" s="94">
        <f t="shared" si="0"/>
        <v>42525280</v>
      </c>
      <c r="C14" s="19">
        <v>36994645</v>
      </c>
      <c r="D14" s="19">
        <v>12200000</v>
      </c>
      <c r="E14" s="19">
        <v>0</v>
      </c>
      <c r="F14" s="19">
        <v>0</v>
      </c>
      <c r="G14" s="19">
        <v>640100</v>
      </c>
      <c r="H14" s="19">
        <v>0</v>
      </c>
      <c r="I14" s="19">
        <v>0</v>
      </c>
      <c r="J14" s="141">
        <v>5530635</v>
      </c>
      <c r="K14" s="141"/>
      <c r="L14" s="19">
        <v>0</v>
      </c>
      <c r="M14" s="20">
        <v>0</v>
      </c>
    </row>
    <row r="15" spans="1:13" ht="13.7" customHeight="1" x14ac:dyDescent="0.15">
      <c r="A15" s="18" t="s">
        <v>22</v>
      </c>
      <c r="B15" s="94">
        <f t="shared" si="0"/>
        <v>41793500</v>
      </c>
      <c r="C15" s="19">
        <v>37200000</v>
      </c>
      <c r="D15" s="19">
        <v>12300000</v>
      </c>
      <c r="E15" s="19">
        <v>0</v>
      </c>
      <c r="F15" s="19">
        <v>0</v>
      </c>
      <c r="G15" s="19">
        <v>570800</v>
      </c>
      <c r="H15" s="19">
        <v>0</v>
      </c>
      <c r="I15" s="19">
        <v>0</v>
      </c>
      <c r="J15" s="141">
        <v>4593500</v>
      </c>
      <c r="K15" s="141"/>
      <c r="L15" s="19">
        <v>0</v>
      </c>
      <c r="M15" s="20">
        <v>0</v>
      </c>
    </row>
    <row r="16" spans="1:13" ht="13.7" customHeight="1" x14ac:dyDescent="0.15">
      <c r="A16" s="18" t="s">
        <v>23</v>
      </c>
      <c r="B16" s="94">
        <f t="shared" si="0"/>
        <v>38940000</v>
      </c>
      <c r="C16" s="19">
        <v>37300000</v>
      </c>
      <c r="D16" s="19">
        <v>12400000</v>
      </c>
      <c r="E16" s="19">
        <v>0</v>
      </c>
      <c r="F16" s="19">
        <v>0</v>
      </c>
      <c r="G16" s="19">
        <v>490100</v>
      </c>
      <c r="H16" s="19">
        <v>0</v>
      </c>
      <c r="I16" s="19">
        <v>0</v>
      </c>
      <c r="J16" s="141">
        <v>1640000</v>
      </c>
      <c r="K16" s="141"/>
      <c r="L16" s="19">
        <v>0</v>
      </c>
      <c r="M16" s="20">
        <v>0</v>
      </c>
    </row>
    <row r="17" spans="1:13" ht="13.7" customHeight="1" x14ac:dyDescent="0.15">
      <c r="A17" s="18" t="s">
        <v>24</v>
      </c>
      <c r="B17" s="94">
        <f t="shared" si="0"/>
        <v>38180000</v>
      </c>
      <c r="C17" s="19">
        <v>37400000</v>
      </c>
      <c r="D17" s="19">
        <v>12500000</v>
      </c>
      <c r="E17" s="19">
        <v>0</v>
      </c>
      <c r="F17" s="19">
        <v>0</v>
      </c>
      <c r="G17" s="19">
        <v>435700</v>
      </c>
      <c r="H17" s="19">
        <v>0</v>
      </c>
      <c r="I17" s="19">
        <v>0</v>
      </c>
      <c r="J17" s="141">
        <v>780000</v>
      </c>
      <c r="K17" s="141"/>
      <c r="L17" s="19">
        <v>0</v>
      </c>
      <c r="M17" s="20">
        <v>0</v>
      </c>
    </row>
    <row r="18" spans="1:13" ht="13.7" customHeight="1" x14ac:dyDescent="0.15">
      <c r="A18" s="18" t="s">
        <v>25</v>
      </c>
      <c r="B18" s="94">
        <f t="shared" si="0"/>
        <v>38000000</v>
      </c>
      <c r="C18" s="19">
        <v>37500000</v>
      </c>
      <c r="D18" s="19">
        <v>12600000</v>
      </c>
      <c r="E18" s="19">
        <v>0</v>
      </c>
      <c r="F18" s="19">
        <v>0</v>
      </c>
      <c r="G18" s="19">
        <v>375500</v>
      </c>
      <c r="H18" s="19">
        <v>0</v>
      </c>
      <c r="I18" s="19">
        <v>0</v>
      </c>
      <c r="J18" s="141">
        <v>500000</v>
      </c>
      <c r="K18" s="141"/>
      <c r="L18" s="19">
        <v>0</v>
      </c>
      <c r="M18" s="20">
        <v>0</v>
      </c>
    </row>
    <row r="19" spans="1:13" ht="13.7" customHeight="1" x14ac:dyDescent="0.15">
      <c r="A19" s="18" t="s">
        <v>26</v>
      </c>
      <c r="B19" s="94">
        <f t="shared" si="0"/>
        <v>38278000</v>
      </c>
      <c r="C19" s="19">
        <v>37600000</v>
      </c>
      <c r="D19" s="19">
        <v>12700000</v>
      </c>
      <c r="E19" s="19">
        <v>0</v>
      </c>
      <c r="F19" s="19">
        <v>0</v>
      </c>
      <c r="G19" s="19">
        <v>320700</v>
      </c>
      <c r="H19" s="19">
        <v>0</v>
      </c>
      <c r="I19" s="19">
        <v>0</v>
      </c>
      <c r="J19" s="141">
        <v>678000</v>
      </c>
      <c r="K19" s="141"/>
      <c r="L19" s="19">
        <v>0</v>
      </c>
      <c r="M19" s="20">
        <v>0</v>
      </c>
    </row>
    <row r="20" spans="1:13" ht="13.7" customHeight="1" x14ac:dyDescent="0.15">
      <c r="A20" s="18" t="s">
        <v>27</v>
      </c>
      <c r="B20" s="94">
        <f t="shared" si="0"/>
        <v>38420000</v>
      </c>
      <c r="C20" s="19">
        <v>37700000</v>
      </c>
      <c r="D20" s="19">
        <v>12800000</v>
      </c>
      <c r="E20" s="19">
        <v>0</v>
      </c>
      <c r="F20" s="19">
        <v>0</v>
      </c>
      <c r="G20" s="19">
        <v>265800</v>
      </c>
      <c r="H20" s="19">
        <v>0</v>
      </c>
      <c r="I20" s="19">
        <v>0</v>
      </c>
      <c r="J20" s="141">
        <v>720000</v>
      </c>
      <c r="K20" s="141"/>
      <c r="L20" s="19">
        <v>0</v>
      </c>
      <c r="M20" s="20">
        <v>0</v>
      </c>
    </row>
    <row r="21" spans="1:13" ht="13.7" customHeight="1" x14ac:dyDescent="0.15">
      <c r="A21" s="18" t="s">
        <v>28</v>
      </c>
      <c r="B21" s="94">
        <f t="shared" si="0"/>
        <v>38600000</v>
      </c>
      <c r="C21" s="19">
        <v>37800000</v>
      </c>
      <c r="D21" s="19">
        <v>12900000</v>
      </c>
      <c r="E21" s="19">
        <v>0</v>
      </c>
      <c r="F21" s="19">
        <v>0</v>
      </c>
      <c r="G21" s="19">
        <v>210600</v>
      </c>
      <c r="H21" s="19">
        <v>0</v>
      </c>
      <c r="I21" s="19">
        <v>0</v>
      </c>
      <c r="J21" s="141">
        <v>800000</v>
      </c>
      <c r="K21" s="141"/>
      <c r="L21" s="19">
        <v>0</v>
      </c>
      <c r="M21" s="20">
        <v>0</v>
      </c>
    </row>
    <row r="22" spans="1:13" ht="13.7" customHeight="1" x14ac:dyDescent="0.15">
      <c r="A22" s="18" t="s">
        <v>29</v>
      </c>
      <c r="B22" s="94">
        <f t="shared" si="0"/>
        <v>38623025</v>
      </c>
      <c r="C22" s="19">
        <v>37900000</v>
      </c>
      <c r="D22" s="19">
        <v>13000000</v>
      </c>
      <c r="E22" s="19">
        <v>0</v>
      </c>
      <c r="F22" s="19">
        <v>0</v>
      </c>
      <c r="G22" s="19">
        <v>151400</v>
      </c>
      <c r="H22" s="19">
        <v>0</v>
      </c>
      <c r="I22" s="19">
        <v>0</v>
      </c>
      <c r="J22" s="141">
        <v>723025</v>
      </c>
      <c r="K22" s="141"/>
      <c r="L22" s="19">
        <v>0</v>
      </c>
      <c r="M22" s="20">
        <v>0</v>
      </c>
    </row>
    <row r="23" spans="1:13" ht="13.7" customHeight="1" x14ac:dyDescent="0.15">
      <c r="A23" s="18" t="s">
        <v>30</v>
      </c>
      <c r="B23" s="94">
        <f t="shared" si="0"/>
        <v>39330000</v>
      </c>
      <c r="C23" s="19">
        <v>38000000</v>
      </c>
      <c r="D23" s="19">
        <v>13100000</v>
      </c>
      <c r="E23" s="19">
        <v>0</v>
      </c>
      <c r="F23" s="19">
        <v>0</v>
      </c>
      <c r="G23" s="19">
        <v>90400</v>
      </c>
      <c r="H23" s="19">
        <v>0</v>
      </c>
      <c r="I23" s="19">
        <v>0</v>
      </c>
      <c r="J23" s="141">
        <v>1330000</v>
      </c>
      <c r="K23" s="141"/>
      <c r="L23" s="19">
        <v>0</v>
      </c>
      <c r="M23" s="20">
        <v>0</v>
      </c>
    </row>
    <row r="24" spans="1:13" ht="13.7" customHeight="1" x14ac:dyDescent="0.15">
      <c r="A24" s="18" t="s">
        <v>31</v>
      </c>
      <c r="B24" s="94">
        <f t="shared" si="0"/>
        <v>39460000</v>
      </c>
      <c r="C24" s="19">
        <v>38100000</v>
      </c>
      <c r="D24" s="19">
        <v>13200000</v>
      </c>
      <c r="E24" s="19">
        <v>0</v>
      </c>
      <c r="F24" s="19">
        <v>0</v>
      </c>
      <c r="G24" s="19">
        <v>33800</v>
      </c>
      <c r="H24" s="19">
        <v>0</v>
      </c>
      <c r="I24" s="19">
        <v>0</v>
      </c>
      <c r="J24" s="141">
        <v>1360000</v>
      </c>
      <c r="K24" s="141"/>
      <c r="L24" s="19">
        <v>0</v>
      </c>
      <c r="M24" s="20">
        <v>0</v>
      </c>
    </row>
    <row r="25" spans="1:13" ht="13.7" customHeight="1" x14ac:dyDescent="0.15">
      <c r="A25" s="18" t="s">
        <v>32</v>
      </c>
      <c r="B25" s="94">
        <f t="shared" si="0"/>
        <v>39714217</v>
      </c>
      <c r="C25" s="19">
        <v>38200000</v>
      </c>
      <c r="D25" s="19">
        <v>13300000</v>
      </c>
      <c r="E25" s="19">
        <v>0</v>
      </c>
      <c r="F25" s="19">
        <v>0</v>
      </c>
      <c r="G25" s="19">
        <v>30000</v>
      </c>
      <c r="H25" s="19">
        <v>0</v>
      </c>
      <c r="I25" s="19">
        <v>0</v>
      </c>
      <c r="J25" s="141">
        <v>1514217</v>
      </c>
      <c r="K25" s="141"/>
      <c r="L25" s="19">
        <v>0</v>
      </c>
      <c r="M25" s="20">
        <v>0</v>
      </c>
    </row>
    <row r="26" spans="1:13" ht="13.7" customHeight="1" x14ac:dyDescent="0.15">
      <c r="A26" s="18" t="s">
        <v>33</v>
      </c>
      <c r="B26" s="94">
        <f t="shared" si="0"/>
        <v>39800000</v>
      </c>
      <c r="C26" s="19">
        <v>38300000</v>
      </c>
      <c r="D26" s="19">
        <v>13400000</v>
      </c>
      <c r="E26" s="19">
        <v>0</v>
      </c>
      <c r="F26" s="19">
        <v>0</v>
      </c>
      <c r="G26" s="19">
        <v>28000</v>
      </c>
      <c r="H26" s="19">
        <v>0</v>
      </c>
      <c r="I26" s="19">
        <v>0</v>
      </c>
      <c r="J26" s="141">
        <v>1500000</v>
      </c>
      <c r="K26" s="141"/>
      <c r="L26" s="19">
        <v>0</v>
      </c>
      <c r="M26" s="20">
        <v>0</v>
      </c>
    </row>
    <row r="27" spans="1:13" ht="13.7" customHeight="1" x14ac:dyDescent="0.15">
      <c r="A27" s="18" t="s">
        <v>34</v>
      </c>
      <c r="B27" s="94">
        <f t="shared" si="0"/>
        <v>39800000</v>
      </c>
      <c r="C27" s="19">
        <v>38300000</v>
      </c>
      <c r="D27" s="19">
        <v>13500000</v>
      </c>
      <c r="E27" s="19">
        <v>0</v>
      </c>
      <c r="F27" s="19">
        <v>0</v>
      </c>
      <c r="G27" s="19">
        <v>25000</v>
      </c>
      <c r="H27" s="19">
        <v>0</v>
      </c>
      <c r="I27" s="19">
        <v>0</v>
      </c>
      <c r="J27" s="141">
        <v>1500000</v>
      </c>
      <c r="K27" s="141"/>
      <c r="L27" s="19">
        <v>0</v>
      </c>
      <c r="M27" s="20">
        <v>0</v>
      </c>
    </row>
    <row r="28" spans="1:13" ht="13.7" customHeight="1" x14ac:dyDescent="0.15">
      <c r="A28" s="18" t="s">
        <v>35</v>
      </c>
      <c r="B28" s="94">
        <f t="shared" si="0"/>
        <v>40581316.909999996</v>
      </c>
      <c r="C28" s="19">
        <v>38300000</v>
      </c>
      <c r="D28" s="19">
        <v>13600000</v>
      </c>
      <c r="E28" s="19">
        <v>0</v>
      </c>
      <c r="F28" s="19">
        <v>0</v>
      </c>
      <c r="G28" s="19">
        <v>20000</v>
      </c>
      <c r="H28" s="19">
        <v>0</v>
      </c>
      <c r="I28" s="19">
        <v>0</v>
      </c>
      <c r="J28" s="141">
        <v>2281316.91</v>
      </c>
      <c r="K28" s="141"/>
      <c r="L28" s="19">
        <v>0</v>
      </c>
      <c r="M28" s="20">
        <v>0</v>
      </c>
    </row>
    <row r="29" spans="1:13" ht="13.7" customHeight="1" thickBot="1" x14ac:dyDescent="0.2">
      <c r="A29" s="21" t="s">
        <v>36</v>
      </c>
      <c r="B29" s="95">
        <f t="shared" si="0"/>
        <v>41500000</v>
      </c>
      <c r="C29" s="22">
        <v>38100000</v>
      </c>
      <c r="D29" s="22">
        <v>13700000</v>
      </c>
      <c r="E29" s="22">
        <v>0</v>
      </c>
      <c r="F29" s="22">
        <v>0</v>
      </c>
      <c r="G29" s="22">
        <v>10000</v>
      </c>
      <c r="H29" s="22">
        <v>0</v>
      </c>
      <c r="I29" s="22">
        <v>0</v>
      </c>
      <c r="J29" s="142">
        <v>3400000</v>
      </c>
      <c r="K29" s="142"/>
      <c r="L29" s="22">
        <v>0</v>
      </c>
      <c r="M29" s="23">
        <v>0</v>
      </c>
    </row>
  </sheetData>
  <mergeCells count="31">
    <mergeCell ref="J26:K26"/>
    <mergeCell ref="J27:K27"/>
    <mergeCell ref="J28:K28"/>
    <mergeCell ref="J29:K29"/>
    <mergeCell ref="J21:K21"/>
    <mergeCell ref="J22:K22"/>
    <mergeCell ref="J23:K23"/>
    <mergeCell ref="J24:K24"/>
    <mergeCell ref="J25:K25"/>
    <mergeCell ref="J16:K16"/>
    <mergeCell ref="J17:K17"/>
    <mergeCell ref="J18:K18"/>
    <mergeCell ref="J19:K19"/>
    <mergeCell ref="J20:K20"/>
    <mergeCell ref="J11:K11"/>
    <mergeCell ref="J12:K12"/>
    <mergeCell ref="J13:K13"/>
    <mergeCell ref="J14:K14"/>
    <mergeCell ref="J15:K15"/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</mergeCells>
  <pageMargins left="0.39370078740157483" right="0.39370078740157483" top="0.39370078740157483" bottom="0.39370078740157483" header="0" footer="0"/>
  <pageSetup paperSize="9" scale="90" orientation="landscape" r:id="rId1"/>
  <headerFooter>
    <oddFooter>&amp;CStrona 2&amp;RPrzewodniczący Rady Gminy
Wiesław Szarek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K26"/>
  <sheetViews>
    <sheetView topLeftCell="A7" workbookViewId="0">
      <selection activeCell="F10" sqref="F10"/>
    </sheetView>
  </sheetViews>
  <sheetFormatPr defaultRowHeight="10.5" x14ac:dyDescent="0.15"/>
  <cols>
    <col min="1" max="1" width="11.66406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6.33203125" customWidth="1"/>
    <col min="12" max="12" width="13.5" customWidth="1"/>
    <col min="13" max="13" width="16.1640625" customWidth="1"/>
  </cols>
  <sheetData>
    <row r="4" spans="1:11" ht="11.25" thickBot="1" x14ac:dyDescent="0.2"/>
    <row r="5" spans="1:11" ht="23.25" customHeight="1" x14ac:dyDescent="0.15">
      <c r="A5" s="147" t="s">
        <v>162</v>
      </c>
      <c r="B5" s="120" t="s">
        <v>182</v>
      </c>
      <c r="C5" s="11" t="s">
        <v>2</v>
      </c>
      <c r="D5" s="120" t="s">
        <v>184</v>
      </c>
      <c r="E5" s="143" t="s">
        <v>1</v>
      </c>
      <c r="F5" s="143"/>
      <c r="G5" s="143"/>
      <c r="H5" s="143"/>
      <c r="I5" s="143"/>
      <c r="J5" s="143"/>
      <c r="K5" s="144"/>
    </row>
    <row r="6" spans="1:11" ht="24" customHeight="1" x14ac:dyDescent="0.15">
      <c r="A6" s="148"/>
      <c r="B6" s="115"/>
      <c r="C6" s="115" t="s">
        <v>183</v>
      </c>
      <c r="D6" s="115"/>
      <c r="E6" s="115" t="s">
        <v>185</v>
      </c>
      <c r="F6" s="6" t="s">
        <v>2</v>
      </c>
      <c r="G6" s="115" t="s">
        <v>187</v>
      </c>
      <c r="H6" s="6" t="s">
        <v>2</v>
      </c>
      <c r="I6" s="115" t="s">
        <v>188</v>
      </c>
      <c r="J6" s="145" t="s">
        <v>2</v>
      </c>
      <c r="K6" s="146"/>
    </row>
    <row r="7" spans="1:11" ht="105.75" customHeight="1" x14ac:dyDescent="0.15">
      <c r="A7" s="148"/>
      <c r="B7" s="115"/>
      <c r="C7" s="115"/>
      <c r="D7" s="115"/>
      <c r="E7" s="115"/>
      <c r="F7" s="4" t="s">
        <v>186</v>
      </c>
      <c r="G7" s="115"/>
      <c r="H7" s="4" t="s">
        <v>186</v>
      </c>
      <c r="I7" s="115"/>
      <c r="J7" s="115" t="s">
        <v>186</v>
      </c>
      <c r="K7" s="149"/>
    </row>
    <row r="8" spans="1:11" ht="13.7" customHeight="1" x14ac:dyDescent="0.15">
      <c r="A8" s="45" t="s">
        <v>7</v>
      </c>
      <c r="B8" s="46" t="s">
        <v>48</v>
      </c>
      <c r="C8" s="46" t="s">
        <v>49</v>
      </c>
      <c r="D8" s="46" t="s">
        <v>50</v>
      </c>
      <c r="E8" s="46" t="s">
        <v>51</v>
      </c>
      <c r="F8" s="46" t="s">
        <v>52</v>
      </c>
      <c r="G8" s="46" t="s">
        <v>53</v>
      </c>
      <c r="H8" s="46" t="s">
        <v>54</v>
      </c>
      <c r="I8" s="46" t="s">
        <v>55</v>
      </c>
      <c r="J8" s="150" t="s">
        <v>56</v>
      </c>
      <c r="K8" s="151"/>
    </row>
    <row r="9" spans="1:11" ht="13.7" customHeight="1" x14ac:dyDescent="0.15">
      <c r="A9" s="12" t="s">
        <v>19</v>
      </c>
      <c r="B9" s="13">
        <f>'Strona 1'!C14-'Strona 2'!B12</f>
        <v>-2420030.049999997</v>
      </c>
      <c r="C9" s="13">
        <v>0</v>
      </c>
      <c r="D9" s="13">
        <v>4406016.05</v>
      </c>
      <c r="E9" s="13">
        <v>2923045.24</v>
      </c>
      <c r="F9" s="13">
        <v>2420030.0499999998</v>
      </c>
      <c r="G9" s="13">
        <v>0</v>
      </c>
      <c r="H9" s="13">
        <v>0</v>
      </c>
      <c r="I9" s="13">
        <v>1482970.81</v>
      </c>
      <c r="J9" s="152">
        <v>0</v>
      </c>
      <c r="K9" s="153"/>
    </row>
    <row r="10" spans="1:11" ht="13.7" customHeight="1" x14ac:dyDescent="0.15">
      <c r="A10" s="12" t="s">
        <v>20</v>
      </c>
      <c r="B10" s="96">
        <f>'Strona 1'!C15-'Strona 2'!B13</f>
        <v>-2476940</v>
      </c>
      <c r="C10" s="13">
        <v>0</v>
      </c>
      <c r="D10" s="13">
        <v>3656940</v>
      </c>
      <c r="E10" s="13">
        <v>3656940</v>
      </c>
      <c r="F10" s="13">
        <v>2476940</v>
      </c>
      <c r="G10" s="13">
        <v>0</v>
      </c>
      <c r="H10" s="13">
        <v>0</v>
      </c>
      <c r="I10" s="13">
        <v>0</v>
      </c>
      <c r="J10" s="152">
        <v>0</v>
      </c>
      <c r="K10" s="153"/>
    </row>
    <row r="11" spans="1:11" ht="13.7" customHeight="1" x14ac:dyDescent="0.15">
      <c r="A11" s="12" t="s">
        <v>21</v>
      </c>
      <c r="B11" s="96">
        <f>'Strona 1'!C16-'Strona 2'!B14</f>
        <v>708220</v>
      </c>
      <c r="C11" s="13">
        <f>B11</f>
        <v>708220</v>
      </c>
      <c r="D11" s="13">
        <v>931780</v>
      </c>
      <c r="E11" s="13">
        <v>931780</v>
      </c>
      <c r="F11" s="13">
        <v>0</v>
      </c>
      <c r="G11" s="13">
        <v>0</v>
      </c>
      <c r="H11" s="13">
        <v>0</v>
      </c>
      <c r="I11" s="13">
        <v>0</v>
      </c>
      <c r="J11" s="152">
        <v>0</v>
      </c>
      <c r="K11" s="153"/>
    </row>
    <row r="12" spans="1:11" ht="13.7" customHeight="1" x14ac:dyDescent="0.15">
      <c r="A12" s="12" t="s">
        <v>22</v>
      </c>
      <c r="B12" s="96">
        <f>'Strona 1'!C17-'Strona 2'!B15</f>
        <v>1740000</v>
      </c>
      <c r="C12" s="91">
        <f t="shared" ref="C12:C26" si="0">B12</f>
        <v>1740000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52">
        <v>0</v>
      </c>
      <c r="K12" s="153"/>
    </row>
    <row r="13" spans="1:11" ht="13.7" customHeight="1" x14ac:dyDescent="0.15">
      <c r="A13" s="12" t="s">
        <v>23</v>
      </c>
      <c r="B13" s="96">
        <f>'Strona 1'!C18-'Strona 2'!B16</f>
        <v>1760000</v>
      </c>
      <c r="C13" s="91">
        <f t="shared" si="0"/>
        <v>1760000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52">
        <v>0</v>
      </c>
      <c r="K13" s="153"/>
    </row>
    <row r="14" spans="1:11" ht="13.7" customHeight="1" x14ac:dyDescent="0.15">
      <c r="A14" s="12" t="s">
        <v>24</v>
      </c>
      <c r="B14" s="96">
        <f>'Strona 1'!C19-'Strona 2'!B17</f>
        <v>1700000</v>
      </c>
      <c r="C14" s="91">
        <f t="shared" si="0"/>
        <v>1700000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52">
        <v>0</v>
      </c>
      <c r="K14" s="153"/>
    </row>
    <row r="15" spans="1:11" ht="13.7" customHeight="1" x14ac:dyDescent="0.15">
      <c r="A15" s="12" t="s">
        <v>25</v>
      </c>
      <c r="B15" s="96">
        <f>'Strona 1'!C20-'Strona 2'!B18</f>
        <v>1700000</v>
      </c>
      <c r="C15" s="91">
        <f t="shared" si="0"/>
        <v>1700000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52">
        <v>0</v>
      </c>
      <c r="K15" s="153"/>
    </row>
    <row r="16" spans="1:11" ht="13.7" customHeight="1" x14ac:dyDescent="0.15">
      <c r="A16" s="12" t="s">
        <v>26</v>
      </c>
      <c r="B16" s="96">
        <f>'Strona 1'!C21-'Strona 2'!B19</f>
        <v>1700000</v>
      </c>
      <c r="C16" s="91">
        <f t="shared" si="0"/>
        <v>1700000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52">
        <v>0</v>
      </c>
      <c r="K16" s="153"/>
    </row>
    <row r="17" spans="1:11" ht="13.7" customHeight="1" x14ac:dyDescent="0.15">
      <c r="A17" s="12" t="s">
        <v>27</v>
      </c>
      <c r="B17" s="96">
        <f>'Strona 1'!C22-'Strona 2'!B20</f>
        <v>1700000</v>
      </c>
      <c r="C17" s="91">
        <f t="shared" si="0"/>
        <v>1700000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52">
        <v>0</v>
      </c>
      <c r="K17" s="153"/>
    </row>
    <row r="18" spans="1:11" ht="13.7" customHeight="1" x14ac:dyDescent="0.15">
      <c r="A18" s="12" t="s">
        <v>28</v>
      </c>
      <c r="B18" s="96">
        <f>'Strona 1'!C23-'Strona 2'!B21</f>
        <v>1700000</v>
      </c>
      <c r="C18" s="91">
        <f t="shared" si="0"/>
        <v>1700000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52">
        <v>0</v>
      </c>
      <c r="K18" s="153"/>
    </row>
    <row r="19" spans="1:11" ht="13.7" customHeight="1" x14ac:dyDescent="0.15">
      <c r="A19" s="12" t="s">
        <v>29</v>
      </c>
      <c r="B19" s="96">
        <f>'Strona 1'!C24-'Strona 2'!B22</f>
        <v>1796975</v>
      </c>
      <c r="C19" s="91">
        <f t="shared" si="0"/>
        <v>1796975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52">
        <v>0</v>
      </c>
      <c r="K19" s="153"/>
    </row>
    <row r="20" spans="1:11" ht="13.7" customHeight="1" x14ac:dyDescent="0.15">
      <c r="A20" s="12" t="s">
        <v>30</v>
      </c>
      <c r="B20" s="96">
        <f>'Strona 1'!C25-'Strona 2'!B23</f>
        <v>1220000</v>
      </c>
      <c r="C20" s="91">
        <f t="shared" si="0"/>
        <v>1220000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52">
        <v>0</v>
      </c>
      <c r="K20" s="153"/>
    </row>
    <row r="21" spans="1:11" ht="13.7" customHeight="1" x14ac:dyDescent="0.15">
      <c r="A21" s="12" t="s">
        <v>31</v>
      </c>
      <c r="B21" s="96">
        <f>'Strona 1'!C26-'Strona 2'!B24</f>
        <v>1400000</v>
      </c>
      <c r="C21" s="91">
        <f t="shared" si="0"/>
        <v>1400000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52">
        <v>0</v>
      </c>
      <c r="K21" s="153"/>
    </row>
    <row r="22" spans="1:11" ht="13.7" customHeight="1" x14ac:dyDescent="0.15">
      <c r="A22" s="12" t="s">
        <v>32</v>
      </c>
      <c r="B22" s="96">
        <f>'Strona 1'!C27-'Strona 2'!B25</f>
        <v>1585783</v>
      </c>
      <c r="C22" s="91">
        <f t="shared" si="0"/>
        <v>1585783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52">
        <v>0</v>
      </c>
      <c r="K22" s="153"/>
    </row>
    <row r="23" spans="1:11" ht="13.7" customHeight="1" x14ac:dyDescent="0.15">
      <c r="A23" s="12" t="s">
        <v>33</v>
      </c>
      <c r="B23" s="96">
        <f>'Strona 1'!C28-'Strona 2'!B26</f>
        <v>1700000</v>
      </c>
      <c r="C23" s="91">
        <f t="shared" si="0"/>
        <v>1700000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52">
        <v>0</v>
      </c>
      <c r="K23" s="153"/>
    </row>
    <row r="24" spans="1:11" ht="13.7" customHeight="1" x14ac:dyDescent="0.15">
      <c r="A24" s="12" t="s">
        <v>34</v>
      </c>
      <c r="B24" s="96">
        <f>'Strona 1'!C29-'Strona 2'!B27</f>
        <v>1500000</v>
      </c>
      <c r="C24" s="91">
        <f t="shared" si="0"/>
        <v>1500000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52">
        <v>0</v>
      </c>
      <c r="K24" s="153"/>
    </row>
    <row r="25" spans="1:11" ht="13.7" customHeight="1" x14ac:dyDescent="0.15">
      <c r="A25" s="12" t="s">
        <v>35</v>
      </c>
      <c r="B25" s="96">
        <f>'Strona 1'!C30-'Strona 2'!B28</f>
        <v>718683.09000000358</v>
      </c>
      <c r="C25" s="91">
        <f t="shared" si="0"/>
        <v>718683.09000000358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52">
        <v>0</v>
      </c>
      <c r="K25" s="153"/>
    </row>
    <row r="26" spans="1:11" ht="13.7" customHeight="1" thickBot="1" x14ac:dyDescent="0.2">
      <c r="A26" s="14" t="s">
        <v>36</v>
      </c>
      <c r="B26" s="97">
        <f>'Strona 1'!C31-'Strona 2'!B29</f>
        <v>0</v>
      </c>
      <c r="C26" s="97">
        <f t="shared" si="0"/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4">
        <v>0</v>
      </c>
      <c r="K26" s="155"/>
    </row>
  </sheetData>
  <mergeCells count="29">
    <mergeCell ref="J23:K23"/>
    <mergeCell ref="J24:K24"/>
    <mergeCell ref="J25:K25"/>
    <mergeCell ref="J26:K26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3&amp;RPrzewodniczący Rady Gminy
Wiesław Szarek</oddFooter>
  </headerFooter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25"/>
  <sheetViews>
    <sheetView workbookViewId="0">
      <selection activeCell="I12" sqref="I12"/>
    </sheetView>
  </sheetViews>
  <sheetFormatPr defaultRowHeight="10.5" x14ac:dyDescent="0.15"/>
  <cols>
    <col min="1" max="1" width="13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 x14ac:dyDescent="0.2"/>
    <row r="3" spans="1:11" ht="21.75" customHeight="1" x14ac:dyDescent="0.15">
      <c r="A3" s="160" t="s">
        <v>162</v>
      </c>
      <c r="B3" s="156" t="s">
        <v>1</v>
      </c>
      <c r="C3" s="156"/>
      <c r="D3" s="156"/>
      <c r="E3" s="156"/>
      <c r="F3" s="120" t="s">
        <v>191</v>
      </c>
      <c r="G3" s="156" t="s">
        <v>1</v>
      </c>
      <c r="H3" s="156"/>
      <c r="I3" s="156"/>
      <c r="J3" s="156"/>
      <c r="K3" s="157"/>
    </row>
    <row r="4" spans="1:11" ht="26.25" customHeight="1" x14ac:dyDescent="0.15">
      <c r="A4" s="161"/>
      <c r="B4" s="115" t="s">
        <v>189</v>
      </c>
      <c r="C4" s="24" t="s">
        <v>2</v>
      </c>
      <c r="D4" s="115" t="s">
        <v>190</v>
      </c>
      <c r="E4" s="24" t="s">
        <v>2</v>
      </c>
      <c r="F4" s="115"/>
      <c r="G4" s="115" t="s">
        <v>192</v>
      </c>
      <c r="H4" s="158" t="s">
        <v>2</v>
      </c>
      <c r="I4" s="158"/>
      <c r="J4" s="158"/>
      <c r="K4" s="159"/>
    </row>
    <row r="5" spans="1:11" ht="24" customHeight="1" x14ac:dyDescent="0.15">
      <c r="A5" s="161"/>
      <c r="B5" s="115"/>
      <c r="C5" s="115" t="s">
        <v>186</v>
      </c>
      <c r="D5" s="115"/>
      <c r="E5" s="115" t="s">
        <v>186</v>
      </c>
      <c r="F5" s="115"/>
      <c r="G5" s="115"/>
      <c r="H5" s="115" t="s">
        <v>193</v>
      </c>
      <c r="I5" s="158" t="s">
        <v>2</v>
      </c>
      <c r="J5" s="158"/>
      <c r="K5" s="159"/>
    </row>
    <row r="6" spans="1:11" ht="109.5" customHeight="1" x14ac:dyDescent="0.15">
      <c r="A6" s="161"/>
      <c r="B6" s="115"/>
      <c r="C6" s="115"/>
      <c r="D6" s="115"/>
      <c r="E6" s="115"/>
      <c r="F6" s="115"/>
      <c r="G6" s="115"/>
      <c r="H6" s="115"/>
      <c r="I6" s="4" t="s">
        <v>194</v>
      </c>
      <c r="J6" s="115" t="s">
        <v>195</v>
      </c>
      <c r="K6" s="149"/>
    </row>
    <row r="7" spans="1:11" ht="13.7" customHeight="1" x14ac:dyDescent="0.15">
      <c r="A7" s="43" t="s">
        <v>7</v>
      </c>
      <c r="B7" s="44" t="s">
        <v>57</v>
      </c>
      <c r="C7" s="44" t="s">
        <v>58</v>
      </c>
      <c r="D7" s="44" t="s">
        <v>59</v>
      </c>
      <c r="E7" s="44" t="s">
        <v>60</v>
      </c>
      <c r="F7" s="44" t="s">
        <v>61</v>
      </c>
      <c r="G7" s="44" t="s">
        <v>62</v>
      </c>
      <c r="H7" s="44" t="s">
        <v>63</v>
      </c>
      <c r="I7" s="44" t="s">
        <v>64</v>
      </c>
      <c r="J7" s="162" t="s">
        <v>65</v>
      </c>
      <c r="K7" s="163"/>
    </row>
    <row r="8" spans="1:11" ht="13.7" customHeight="1" x14ac:dyDescent="0.15">
      <c r="A8" s="25" t="s">
        <v>19</v>
      </c>
      <c r="B8" s="28">
        <v>0</v>
      </c>
      <c r="C8" s="28">
        <v>0</v>
      </c>
      <c r="D8" s="28">
        <v>0</v>
      </c>
      <c r="E8" s="28">
        <v>0</v>
      </c>
      <c r="F8" s="28">
        <v>1985986</v>
      </c>
      <c r="G8" s="28">
        <v>1985986</v>
      </c>
      <c r="H8" s="28">
        <v>0</v>
      </c>
      <c r="I8" s="28">
        <v>0</v>
      </c>
      <c r="J8" s="164">
        <v>0</v>
      </c>
      <c r="K8" s="165"/>
    </row>
    <row r="9" spans="1:11" ht="13.7" customHeight="1" x14ac:dyDescent="0.15">
      <c r="A9" s="25" t="s">
        <v>20</v>
      </c>
      <c r="B9" s="28">
        <v>0</v>
      </c>
      <c r="C9" s="28">
        <v>0</v>
      </c>
      <c r="D9" s="28">
        <v>0</v>
      </c>
      <c r="E9" s="28">
        <v>0</v>
      </c>
      <c r="F9" s="28">
        <v>1180000</v>
      </c>
      <c r="G9" s="28">
        <v>1180000</v>
      </c>
      <c r="H9" s="28">
        <v>0</v>
      </c>
      <c r="I9" s="28">
        <v>0</v>
      </c>
      <c r="J9" s="164">
        <v>0</v>
      </c>
      <c r="K9" s="165"/>
    </row>
    <row r="10" spans="1:11" ht="13.7" customHeight="1" x14ac:dyDescent="0.15">
      <c r="A10" s="25" t="s">
        <v>21</v>
      </c>
      <c r="B10" s="28">
        <v>0</v>
      </c>
      <c r="C10" s="28">
        <v>0</v>
      </c>
      <c r="D10" s="28">
        <v>0</v>
      </c>
      <c r="E10" s="28">
        <v>0</v>
      </c>
      <c r="F10" s="28">
        <v>1640000</v>
      </c>
      <c r="G10" s="28">
        <v>1640000</v>
      </c>
      <c r="H10" s="28">
        <v>0</v>
      </c>
      <c r="I10" s="28">
        <v>0</v>
      </c>
      <c r="J10" s="164">
        <v>0</v>
      </c>
      <c r="K10" s="165"/>
    </row>
    <row r="11" spans="1:11" ht="13.7" customHeight="1" x14ac:dyDescent="0.15">
      <c r="A11" s="25" t="s">
        <v>22</v>
      </c>
      <c r="B11" s="28">
        <v>0</v>
      </c>
      <c r="C11" s="28">
        <v>0</v>
      </c>
      <c r="D11" s="28">
        <v>0</v>
      </c>
      <c r="E11" s="28">
        <v>0</v>
      </c>
      <c r="F11" s="28">
        <v>1740000</v>
      </c>
      <c r="G11" s="28">
        <v>1740000</v>
      </c>
      <c r="H11" s="28">
        <v>0</v>
      </c>
      <c r="I11" s="28">
        <v>0</v>
      </c>
      <c r="J11" s="164">
        <v>0</v>
      </c>
      <c r="K11" s="165"/>
    </row>
    <row r="12" spans="1:11" ht="13.7" customHeight="1" x14ac:dyDescent="0.15">
      <c r="A12" s="25" t="s">
        <v>23</v>
      </c>
      <c r="B12" s="28">
        <v>0</v>
      </c>
      <c r="C12" s="28">
        <v>0</v>
      </c>
      <c r="D12" s="28">
        <v>0</v>
      </c>
      <c r="E12" s="28">
        <v>0</v>
      </c>
      <c r="F12" s="28">
        <v>1760000</v>
      </c>
      <c r="G12" s="28">
        <v>1760000</v>
      </c>
      <c r="H12" s="28">
        <v>0</v>
      </c>
      <c r="I12" s="28">
        <v>0</v>
      </c>
      <c r="J12" s="164">
        <v>0</v>
      </c>
      <c r="K12" s="165"/>
    </row>
    <row r="13" spans="1:11" ht="13.7" customHeight="1" x14ac:dyDescent="0.15">
      <c r="A13" s="25" t="s">
        <v>24</v>
      </c>
      <c r="B13" s="28">
        <v>0</v>
      </c>
      <c r="C13" s="28">
        <v>0</v>
      </c>
      <c r="D13" s="28">
        <v>0</v>
      </c>
      <c r="E13" s="28">
        <v>0</v>
      </c>
      <c r="F13" s="28">
        <v>1700000</v>
      </c>
      <c r="G13" s="28">
        <v>1700000</v>
      </c>
      <c r="H13" s="28">
        <v>0</v>
      </c>
      <c r="I13" s="28">
        <v>0</v>
      </c>
      <c r="J13" s="164">
        <v>0</v>
      </c>
      <c r="K13" s="165"/>
    </row>
    <row r="14" spans="1:11" ht="13.7" customHeight="1" x14ac:dyDescent="0.15">
      <c r="A14" s="25" t="s">
        <v>25</v>
      </c>
      <c r="B14" s="28">
        <v>0</v>
      </c>
      <c r="C14" s="28">
        <v>0</v>
      </c>
      <c r="D14" s="28">
        <v>0</v>
      </c>
      <c r="E14" s="28">
        <v>0</v>
      </c>
      <c r="F14" s="28">
        <v>1700000</v>
      </c>
      <c r="G14" s="28">
        <v>1700000</v>
      </c>
      <c r="H14" s="28">
        <v>0</v>
      </c>
      <c r="I14" s="28">
        <v>0</v>
      </c>
      <c r="J14" s="164">
        <v>0</v>
      </c>
      <c r="K14" s="165"/>
    </row>
    <row r="15" spans="1:11" ht="13.7" customHeight="1" x14ac:dyDescent="0.15">
      <c r="A15" s="25" t="s">
        <v>26</v>
      </c>
      <c r="B15" s="28">
        <v>0</v>
      </c>
      <c r="C15" s="28">
        <v>0</v>
      </c>
      <c r="D15" s="28">
        <v>0</v>
      </c>
      <c r="E15" s="28">
        <v>0</v>
      </c>
      <c r="F15" s="28">
        <v>1700000</v>
      </c>
      <c r="G15" s="28">
        <v>1700000</v>
      </c>
      <c r="H15" s="28">
        <v>0</v>
      </c>
      <c r="I15" s="28">
        <v>0</v>
      </c>
      <c r="J15" s="164">
        <v>0</v>
      </c>
      <c r="K15" s="165"/>
    </row>
    <row r="16" spans="1:11" ht="13.7" customHeight="1" x14ac:dyDescent="0.15">
      <c r="A16" s="25" t="s">
        <v>27</v>
      </c>
      <c r="B16" s="28">
        <v>0</v>
      </c>
      <c r="C16" s="28">
        <v>0</v>
      </c>
      <c r="D16" s="28">
        <v>0</v>
      </c>
      <c r="E16" s="28">
        <v>0</v>
      </c>
      <c r="F16" s="28">
        <v>1700000</v>
      </c>
      <c r="G16" s="28">
        <v>1700000</v>
      </c>
      <c r="H16" s="28">
        <v>0</v>
      </c>
      <c r="I16" s="28">
        <v>0</v>
      </c>
      <c r="J16" s="164">
        <v>0</v>
      </c>
      <c r="K16" s="165"/>
    </row>
    <row r="17" spans="1:11" ht="13.7" customHeight="1" x14ac:dyDescent="0.15">
      <c r="A17" s="25" t="s">
        <v>28</v>
      </c>
      <c r="B17" s="28">
        <v>0</v>
      </c>
      <c r="C17" s="28">
        <v>0</v>
      </c>
      <c r="D17" s="28">
        <v>0</v>
      </c>
      <c r="E17" s="28">
        <v>0</v>
      </c>
      <c r="F17" s="28">
        <v>1700000</v>
      </c>
      <c r="G17" s="28">
        <v>1700000</v>
      </c>
      <c r="H17" s="28">
        <v>0</v>
      </c>
      <c r="I17" s="28">
        <v>0</v>
      </c>
      <c r="J17" s="164">
        <v>0</v>
      </c>
      <c r="K17" s="165"/>
    </row>
    <row r="18" spans="1:11" ht="13.7" customHeight="1" x14ac:dyDescent="0.15">
      <c r="A18" s="25" t="s">
        <v>29</v>
      </c>
      <c r="B18" s="28">
        <v>0</v>
      </c>
      <c r="C18" s="28">
        <v>0</v>
      </c>
      <c r="D18" s="28">
        <v>0</v>
      </c>
      <c r="E18" s="28">
        <v>0</v>
      </c>
      <c r="F18" s="28">
        <v>1796975</v>
      </c>
      <c r="G18" s="28">
        <v>1796975</v>
      </c>
      <c r="H18" s="28">
        <v>0</v>
      </c>
      <c r="I18" s="28">
        <v>0</v>
      </c>
      <c r="J18" s="164">
        <v>0</v>
      </c>
      <c r="K18" s="165"/>
    </row>
    <row r="19" spans="1:11" ht="13.7" customHeight="1" x14ac:dyDescent="0.15">
      <c r="A19" s="25" t="s">
        <v>30</v>
      </c>
      <c r="B19" s="28">
        <v>0</v>
      </c>
      <c r="C19" s="28">
        <v>0</v>
      </c>
      <c r="D19" s="28">
        <v>0</v>
      </c>
      <c r="E19" s="28">
        <v>0</v>
      </c>
      <c r="F19" s="28">
        <v>1220000</v>
      </c>
      <c r="G19" s="28">
        <v>1220000</v>
      </c>
      <c r="H19" s="28">
        <v>0</v>
      </c>
      <c r="I19" s="28">
        <v>0</v>
      </c>
      <c r="J19" s="164">
        <v>0</v>
      </c>
      <c r="K19" s="165"/>
    </row>
    <row r="20" spans="1:11" ht="13.7" customHeight="1" x14ac:dyDescent="0.15">
      <c r="A20" s="25" t="s">
        <v>31</v>
      </c>
      <c r="B20" s="28">
        <v>0</v>
      </c>
      <c r="C20" s="28">
        <v>0</v>
      </c>
      <c r="D20" s="28">
        <v>0</v>
      </c>
      <c r="E20" s="28">
        <v>0</v>
      </c>
      <c r="F20" s="28">
        <v>1400000</v>
      </c>
      <c r="G20" s="28">
        <v>1400000</v>
      </c>
      <c r="H20" s="28">
        <v>0</v>
      </c>
      <c r="I20" s="28">
        <v>0</v>
      </c>
      <c r="J20" s="164">
        <v>0</v>
      </c>
      <c r="K20" s="165"/>
    </row>
    <row r="21" spans="1:11" ht="13.7" customHeight="1" x14ac:dyDescent="0.15">
      <c r="A21" s="25" t="s">
        <v>32</v>
      </c>
      <c r="B21" s="28">
        <v>0</v>
      </c>
      <c r="C21" s="28">
        <v>0</v>
      </c>
      <c r="D21" s="28">
        <v>0</v>
      </c>
      <c r="E21" s="28">
        <v>0</v>
      </c>
      <c r="F21" s="28">
        <v>1585783</v>
      </c>
      <c r="G21" s="28">
        <v>1585783</v>
      </c>
      <c r="H21" s="28">
        <v>0</v>
      </c>
      <c r="I21" s="28">
        <v>0</v>
      </c>
      <c r="J21" s="164">
        <v>0</v>
      </c>
      <c r="K21" s="165"/>
    </row>
    <row r="22" spans="1:11" ht="13.7" customHeight="1" x14ac:dyDescent="0.15">
      <c r="A22" s="25" t="s">
        <v>33</v>
      </c>
      <c r="B22" s="28">
        <v>0</v>
      </c>
      <c r="C22" s="28">
        <v>0</v>
      </c>
      <c r="D22" s="28">
        <v>0</v>
      </c>
      <c r="E22" s="28">
        <v>0</v>
      </c>
      <c r="F22" s="28">
        <v>1700000</v>
      </c>
      <c r="G22" s="28">
        <v>1700000</v>
      </c>
      <c r="H22" s="28">
        <v>0</v>
      </c>
      <c r="I22" s="28">
        <v>0</v>
      </c>
      <c r="J22" s="164">
        <v>0</v>
      </c>
      <c r="K22" s="165"/>
    </row>
    <row r="23" spans="1:11" ht="13.7" customHeight="1" x14ac:dyDescent="0.15">
      <c r="A23" s="25" t="s">
        <v>34</v>
      </c>
      <c r="B23" s="28">
        <v>0</v>
      </c>
      <c r="C23" s="28">
        <v>0</v>
      </c>
      <c r="D23" s="28">
        <v>0</v>
      </c>
      <c r="E23" s="28">
        <v>0</v>
      </c>
      <c r="F23" s="28">
        <v>1500000</v>
      </c>
      <c r="G23" s="28">
        <v>1500000</v>
      </c>
      <c r="H23" s="28">
        <v>0</v>
      </c>
      <c r="I23" s="28">
        <v>0</v>
      </c>
      <c r="J23" s="164">
        <v>0</v>
      </c>
      <c r="K23" s="165"/>
    </row>
    <row r="24" spans="1:11" ht="13.7" customHeight="1" x14ac:dyDescent="0.15">
      <c r="A24" s="26" t="s">
        <v>35</v>
      </c>
      <c r="B24" s="29">
        <v>0</v>
      </c>
      <c r="C24" s="29">
        <v>0</v>
      </c>
      <c r="D24" s="29">
        <v>0</v>
      </c>
      <c r="E24" s="29">
        <v>0</v>
      </c>
      <c r="F24" s="29">
        <v>718683.09</v>
      </c>
      <c r="G24" s="29">
        <v>718683.09</v>
      </c>
      <c r="H24" s="29">
        <v>0</v>
      </c>
      <c r="I24" s="29">
        <v>0</v>
      </c>
      <c r="J24" s="166">
        <v>0</v>
      </c>
      <c r="K24" s="167"/>
    </row>
    <row r="25" spans="1:11" ht="13.7" customHeight="1" thickBot="1" x14ac:dyDescent="0.2">
      <c r="A25" s="27" t="s">
        <v>36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168">
        <v>0</v>
      </c>
      <c r="K25" s="169"/>
    </row>
  </sheetData>
  <mergeCells count="32">
    <mergeCell ref="J22:K22"/>
    <mergeCell ref="J23:K23"/>
    <mergeCell ref="J24:K24"/>
    <mergeCell ref="J25:K25"/>
    <mergeCell ref="J17:K17"/>
    <mergeCell ref="J18:K18"/>
    <mergeCell ref="J19:K19"/>
    <mergeCell ref="J20:K20"/>
    <mergeCell ref="J21:K21"/>
    <mergeCell ref="J12:K12"/>
    <mergeCell ref="J13:K13"/>
    <mergeCell ref="J14:K14"/>
    <mergeCell ref="J15:K15"/>
    <mergeCell ref="J16:K16"/>
    <mergeCell ref="J7:K7"/>
    <mergeCell ref="J8:K8"/>
    <mergeCell ref="J9:K9"/>
    <mergeCell ref="J10:K10"/>
    <mergeCell ref="J11:K11"/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4&amp;RPrzewodniczący Rady Gminy
  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26"/>
  <sheetViews>
    <sheetView zoomScale="130" zoomScaleNormal="130" workbookViewId="0">
      <selection activeCell="J9" sqref="J9:K9"/>
    </sheetView>
  </sheetViews>
  <sheetFormatPr defaultRowHeight="10.5" x14ac:dyDescent="0.15"/>
  <cols>
    <col min="1" max="1" width="11" customWidth="1"/>
    <col min="2" max="2" width="17.6640625" customWidth="1"/>
    <col min="3" max="3" width="17.33203125" customWidth="1"/>
    <col min="4" max="4" width="17.1640625" customWidth="1"/>
    <col min="5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3" spans="1:11" ht="11.25" thickBot="1" x14ac:dyDescent="0.2"/>
    <row r="4" spans="1:11" ht="24.75" customHeight="1" x14ac:dyDescent="0.15">
      <c r="A4" s="176" t="s">
        <v>162</v>
      </c>
      <c r="B4" s="178" t="s">
        <v>66</v>
      </c>
      <c r="C4" s="178"/>
      <c r="D4" s="178"/>
      <c r="E4" s="178"/>
      <c r="F4" s="178"/>
      <c r="G4" s="120" t="s">
        <v>200</v>
      </c>
      <c r="H4" s="33" t="s">
        <v>2</v>
      </c>
      <c r="I4" s="170" t="s">
        <v>67</v>
      </c>
      <c r="J4" s="170"/>
      <c r="K4" s="171"/>
    </row>
    <row r="5" spans="1:11" ht="26.25" customHeight="1" x14ac:dyDescent="0.15">
      <c r="A5" s="177"/>
      <c r="B5" s="172" t="s">
        <v>68</v>
      </c>
      <c r="C5" s="172"/>
      <c r="D5" s="172"/>
      <c r="E5" s="172"/>
      <c r="F5" s="115" t="s">
        <v>222</v>
      </c>
      <c r="G5" s="115"/>
      <c r="H5" s="115" t="s">
        <v>201</v>
      </c>
      <c r="I5" s="115" t="s">
        <v>202</v>
      </c>
      <c r="J5" s="174" t="s">
        <v>203</v>
      </c>
      <c r="K5" s="175"/>
    </row>
    <row r="6" spans="1:11" ht="24.75" customHeight="1" x14ac:dyDescent="0.15">
      <c r="A6" s="177"/>
      <c r="B6" s="115" t="s">
        <v>196</v>
      </c>
      <c r="C6" s="173" t="s">
        <v>1</v>
      </c>
      <c r="D6" s="173"/>
      <c r="E6" s="173"/>
      <c r="F6" s="115"/>
      <c r="G6" s="115"/>
      <c r="H6" s="115"/>
      <c r="I6" s="115"/>
      <c r="J6" s="174"/>
      <c r="K6" s="175"/>
    </row>
    <row r="7" spans="1:11" ht="93.75" customHeight="1" x14ac:dyDescent="0.15">
      <c r="A7" s="177"/>
      <c r="B7" s="115"/>
      <c r="C7" s="4" t="s">
        <v>197</v>
      </c>
      <c r="D7" s="4" t="s">
        <v>198</v>
      </c>
      <c r="E7" s="4" t="s">
        <v>199</v>
      </c>
      <c r="F7" s="115"/>
      <c r="G7" s="115"/>
      <c r="H7" s="115"/>
      <c r="I7" s="115"/>
      <c r="J7" s="174"/>
      <c r="K7" s="175"/>
    </row>
    <row r="8" spans="1:11" ht="13.7" customHeight="1" x14ac:dyDescent="0.15">
      <c r="A8" s="38" t="s">
        <v>7</v>
      </c>
      <c r="B8" s="39" t="s">
        <v>69</v>
      </c>
      <c r="C8" s="39" t="s">
        <v>70</v>
      </c>
      <c r="D8" s="39" t="s">
        <v>71</v>
      </c>
      <c r="E8" s="39" t="s">
        <v>72</v>
      </c>
      <c r="F8" s="39" t="s">
        <v>73</v>
      </c>
      <c r="G8" s="39" t="s">
        <v>74</v>
      </c>
      <c r="H8" s="39" t="s">
        <v>75</v>
      </c>
      <c r="I8" s="39" t="s">
        <v>76</v>
      </c>
      <c r="J8" s="179" t="s">
        <v>77</v>
      </c>
      <c r="K8" s="180"/>
    </row>
    <row r="9" spans="1:11" ht="13.7" customHeight="1" x14ac:dyDescent="0.15">
      <c r="A9" s="34" t="s">
        <v>19</v>
      </c>
      <c r="B9" s="40" t="s">
        <v>78</v>
      </c>
      <c r="C9" s="40" t="s">
        <v>78</v>
      </c>
      <c r="D9" s="41">
        <v>0</v>
      </c>
      <c r="E9" s="41">
        <v>0</v>
      </c>
      <c r="F9" s="41">
        <v>0</v>
      </c>
      <c r="G9" s="41">
        <v>20152721.09</v>
      </c>
      <c r="H9" s="41">
        <v>0</v>
      </c>
      <c r="I9" s="41">
        <f>'Strona 1'!D14-'Strona 2'!C12</f>
        <v>283163.70000000298</v>
      </c>
      <c r="J9" s="181">
        <f>'Strona 1'!D14+'Strona 3'!I9-'Strona 2'!C12</f>
        <v>1766134.5100000054</v>
      </c>
      <c r="K9" s="182"/>
    </row>
    <row r="10" spans="1:11" ht="13.7" customHeight="1" x14ac:dyDescent="0.15">
      <c r="A10" s="34" t="s">
        <v>20</v>
      </c>
      <c r="B10" s="31" t="s">
        <v>79</v>
      </c>
      <c r="C10" s="31" t="s">
        <v>79</v>
      </c>
      <c r="D10" s="32" t="s">
        <v>79</v>
      </c>
      <c r="E10" s="32" t="s">
        <v>79</v>
      </c>
      <c r="F10" s="41">
        <v>0</v>
      </c>
      <c r="G10" s="41">
        <v>22629661.09</v>
      </c>
      <c r="H10" s="41">
        <v>0</v>
      </c>
      <c r="I10" s="98">
        <f>'Strona 1'!D15-'Strona 2'!C13</f>
        <v>2228857</v>
      </c>
      <c r="J10" s="181">
        <f>'Strona 1'!D15+'Strona 3'!I10-'Strona 2'!C13</f>
        <v>2228857</v>
      </c>
      <c r="K10" s="182"/>
    </row>
    <row r="11" spans="1:11" ht="13.7" customHeight="1" x14ac:dyDescent="0.15">
      <c r="A11" s="34" t="s">
        <v>21</v>
      </c>
      <c r="B11" s="31" t="s">
        <v>79</v>
      </c>
      <c r="C11" s="31" t="s">
        <v>79</v>
      </c>
      <c r="D11" s="32" t="s">
        <v>79</v>
      </c>
      <c r="E11" s="32" t="s">
        <v>79</v>
      </c>
      <c r="F11" s="41">
        <v>0</v>
      </c>
      <c r="G11" s="103">
        <f>G10+'Strona 3'!D11-'Strona 4'!F10</f>
        <v>21921441.09</v>
      </c>
      <c r="H11" s="41">
        <v>0</v>
      </c>
      <c r="I11" s="98">
        <f>'Strona 1'!D16-'Strona 2'!C14</f>
        <v>2405355</v>
      </c>
      <c r="J11" s="181">
        <f>'Strona 1'!D16+'Strona 3'!I11-'Strona 2'!C14</f>
        <v>2405355</v>
      </c>
      <c r="K11" s="182"/>
    </row>
    <row r="12" spans="1:11" ht="13.7" customHeight="1" x14ac:dyDescent="0.15">
      <c r="A12" s="34" t="s">
        <v>22</v>
      </c>
      <c r="B12" s="31" t="s">
        <v>79</v>
      </c>
      <c r="C12" s="31" t="s">
        <v>79</v>
      </c>
      <c r="D12" s="32" t="s">
        <v>79</v>
      </c>
      <c r="E12" s="32" t="s">
        <v>79</v>
      </c>
      <c r="F12" s="41">
        <v>0</v>
      </c>
      <c r="G12" s="103">
        <f>G11+'Strona 3'!D12-'Strona 4'!F11</f>
        <v>20181441.09</v>
      </c>
      <c r="H12" s="41">
        <v>0</v>
      </c>
      <c r="I12" s="98">
        <f>'Strona 1'!D17-'Strona 2'!C15</f>
        <v>2500000</v>
      </c>
      <c r="J12" s="181">
        <f>'Strona 1'!D17+'Strona 3'!I12-'Strona 2'!C15</f>
        <v>2500000</v>
      </c>
      <c r="K12" s="182"/>
    </row>
    <row r="13" spans="1:11" ht="13.7" customHeight="1" x14ac:dyDescent="0.15">
      <c r="A13" s="34" t="s">
        <v>23</v>
      </c>
      <c r="B13" s="31" t="s">
        <v>79</v>
      </c>
      <c r="C13" s="31" t="s">
        <v>79</v>
      </c>
      <c r="D13" s="32" t="s">
        <v>79</v>
      </c>
      <c r="E13" s="32" t="s">
        <v>79</v>
      </c>
      <c r="F13" s="41">
        <v>0</v>
      </c>
      <c r="G13" s="103">
        <f>G12+'Strona 3'!D13-'Strona 4'!F12</f>
        <v>18421441.09</v>
      </c>
      <c r="H13" s="41">
        <v>0</v>
      </c>
      <c r="I13" s="98">
        <f>'Strona 1'!D18-'Strona 2'!C16</f>
        <v>2600000</v>
      </c>
      <c r="J13" s="181">
        <f>'Strona 1'!D18+'Strona 3'!I13-'Strona 2'!C16</f>
        <v>2600000</v>
      </c>
      <c r="K13" s="182"/>
    </row>
    <row r="14" spans="1:11" ht="13.7" customHeight="1" x14ac:dyDescent="0.15">
      <c r="A14" s="34" t="s">
        <v>24</v>
      </c>
      <c r="B14" s="31" t="s">
        <v>79</v>
      </c>
      <c r="C14" s="31" t="s">
        <v>79</v>
      </c>
      <c r="D14" s="32" t="s">
        <v>79</v>
      </c>
      <c r="E14" s="32" t="s">
        <v>79</v>
      </c>
      <c r="F14" s="41">
        <v>0</v>
      </c>
      <c r="G14" s="103">
        <f>G13+'Strona 3'!D14-'Strona 4'!F13</f>
        <v>16721441.09</v>
      </c>
      <c r="H14" s="41">
        <v>0</v>
      </c>
      <c r="I14" s="98">
        <f>'Strona 1'!D19-'Strona 2'!C17</f>
        <v>2280000</v>
      </c>
      <c r="J14" s="181">
        <f>'Strona 1'!D19+'Strona 3'!I14-'Strona 2'!C17</f>
        <v>2280000</v>
      </c>
      <c r="K14" s="182"/>
    </row>
    <row r="15" spans="1:11" ht="13.7" customHeight="1" x14ac:dyDescent="0.15">
      <c r="A15" s="34" t="s">
        <v>25</v>
      </c>
      <c r="B15" s="31" t="s">
        <v>79</v>
      </c>
      <c r="C15" s="31" t="s">
        <v>79</v>
      </c>
      <c r="D15" s="32" t="s">
        <v>79</v>
      </c>
      <c r="E15" s="32" t="s">
        <v>79</v>
      </c>
      <c r="F15" s="41">
        <v>0</v>
      </c>
      <c r="G15" s="103">
        <f>G14+'Strona 3'!D15-'Strona 4'!F14</f>
        <v>15021441.09</v>
      </c>
      <c r="H15" s="41">
        <v>0</v>
      </c>
      <c r="I15" s="98">
        <f>'Strona 1'!D20-'Strona 2'!C18</f>
        <v>2150000</v>
      </c>
      <c r="J15" s="181">
        <f>'Strona 1'!D20+'Strona 3'!I15-'Strona 2'!C18</f>
        <v>2150000</v>
      </c>
      <c r="K15" s="182"/>
    </row>
    <row r="16" spans="1:11" ht="13.7" customHeight="1" x14ac:dyDescent="0.15">
      <c r="A16" s="34" t="s">
        <v>26</v>
      </c>
      <c r="B16" s="31" t="s">
        <v>79</v>
      </c>
      <c r="C16" s="31" t="s">
        <v>79</v>
      </c>
      <c r="D16" s="32" t="s">
        <v>79</v>
      </c>
      <c r="E16" s="32" t="s">
        <v>79</v>
      </c>
      <c r="F16" s="41">
        <v>0</v>
      </c>
      <c r="G16" s="103">
        <f>G15+'Strona 3'!D16-'Strona 4'!F15</f>
        <v>13321441.09</v>
      </c>
      <c r="H16" s="41">
        <v>0</v>
      </c>
      <c r="I16" s="98">
        <f>'Strona 1'!D21-'Strona 2'!C19</f>
        <v>2328000</v>
      </c>
      <c r="J16" s="181">
        <f>'Strona 1'!D21+'Strona 3'!I16-'Strona 2'!C19</f>
        <v>2328000</v>
      </c>
      <c r="K16" s="182"/>
    </row>
    <row r="17" spans="1:11" ht="13.7" customHeight="1" x14ac:dyDescent="0.15">
      <c r="A17" s="34" t="s">
        <v>27</v>
      </c>
      <c r="B17" s="31" t="s">
        <v>79</v>
      </c>
      <c r="C17" s="31" t="s">
        <v>79</v>
      </c>
      <c r="D17" s="32" t="s">
        <v>79</v>
      </c>
      <c r="E17" s="32" t="s">
        <v>79</v>
      </c>
      <c r="F17" s="41">
        <v>0</v>
      </c>
      <c r="G17" s="103">
        <f>G16+'Strona 3'!D17-'Strona 4'!F16</f>
        <v>11621441.09</v>
      </c>
      <c r="H17" s="41">
        <v>0</v>
      </c>
      <c r="I17" s="98">
        <f>'Strona 1'!D22-'Strona 2'!C20</f>
        <v>2370000</v>
      </c>
      <c r="J17" s="181">
        <f>'Strona 1'!D22+'Strona 3'!I17-'Strona 2'!C20</f>
        <v>2370000</v>
      </c>
      <c r="K17" s="182"/>
    </row>
    <row r="18" spans="1:11" ht="13.7" customHeight="1" x14ac:dyDescent="0.15">
      <c r="A18" s="34" t="s">
        <v>28</v>
      </c>
      <c r="B18" s="31" t="s">
        <v>79</v>
      </c>
      <c r="C18" s="31" t="s">
        <v>79</v>
      </c>
      <c r="D18" s="32" t="s">
        <v>79</v>
      </c>
      <c r="E18" s="32" t="s">
        <v>79</v>
      </c>
      <c r="F18" s="41">
        <v>0</v>
      </c>
      <c r="G18" s="103">
        <f>G17+'Strona 3'!D18-'Strona 4'!F17</f>
        <v>9921441.0899999999</v>
      </c>
      <c r="H18" s="41">
        <v>0</v>
      </c>
      <c r="I18" s="98">
        <f>'Strona 1'!D23-'Strona 2'!C21</f>
        <v>2450000</v>
      </c>
      <c r="J18" s="181">
        <f>'Strona 1'!D23+'Strona 3'!I18-'Strona 2'!C21</f>
        <v>2450000</v>
      </c>
      <c r="K18" s="182"/>
    </row>
    <row r="19" spans="1:11" ht="13.7" customHeight="1" x14ac:dyDescent="0.15">
      <c r="A19" s="34" t="s">
        <v>29</v>
      </c>
      <c r="B19" s="31" t="s">
        <v>79</v>
      </c>
      <c r="C19" s="31" t="s">
        <v>79</v>
      </c>
      <c r="D19" s="32" t="s">
        <v>79</v>
      </c>
      <c r="E19" s="32" t="s">
        <v>79</v>
      </c>
      <c r="F19" s="41">
        <v>0</v>
      </c>
      <c r="G19" s="103">
        <f>G18+'Strona 3'!D19-'Strona 4'!F18</f>
        <v>8124466.0899999999</v>
      </c>
      <c r="H19" s="41">
        <v>0</v>
      </c>
      <c r="I19" s="98">
        <f>'Strona 1'!D24-'Strona 2'!C22</f>
        <v>2470000</v>
      </c>
      <c r="J19" s="181">
        <f>'Strona 1'!D24+'Strona 3'!I19-'Strona 2'!C22</f>
        <v>2470000</v>
      </c>
      <c r="K19" s="182"/>
    </row>
    <row r="20" spans="1:11" ht="13.7" customHeight="1" x14ac:dyDescent="0.15">
      <c r="A20" s="34" t="s">
        <v>30</v>
      </c>
      <c r="B20" s="31" t="s">
        <v>79</v>
      </c>
      <c r="C20" s="31" t="s">
        <v>79</v>
      </c>
      <c r="D20" s="32" t="s">
        <v>79</v>
      </c>
      <c r="E20" s="32" t="s">
        <v>79</v>
      </c>
      <c r="F20" s="41">
        <v>0</v>
      </c>
      <c r="G20" s="103">
        <f>G19+'Strona 3'!D20-'Strona 4'!F19</f>
        <v>6904466.0899999999</v>
      </c>
      <c r="H20" s="41">
        <v>0</v>
      </c>
      <c r="I20" s="98">
        <f>'Strona 1'!D25-'Strona 2'!C23</f>
        <v>2500000</v>
      </c>
      <c r="J20" s="181">
        <f>'Strona 1'!D25+'Strona 3'!I20-'Strona 2'!C23</f>
        <v>2500000</v>
      </c>
      <c r="K20" s="182"/>
    </row>
    <row r="21" spans="1:11" ht="13.7" customHeight="1" x14ac:dyDescent="0.15">
      <c r="A21" s="34" t="s">
        <v>31</v>
      </c>
      <c r="B21" s="31" t="s">
        <v>79</v>
      </c>
      <c r="C21" s="31" t="s">
        <v>79</v>
      </c>
      <c r="D21" s="32" t="s">
        <v>79</v>
      </c>
      <c r="E21" s="32" t="s">
        <v>79</v>
      </c>
      <c r="F21" s="41">
        <v>0</v>
      </c>
      <c r="G21" s="103">
        <f>G20+'Strona 3'!D21-'Strona 4'!F20</f>
        <v>5504466.0899999999</v>
      </c>
      <c r="H21" s="41">
        <v>0</v>
      </c>
      <c r="I21" s="98">
        <f>'Strona 1'!D26-'Strona 2'!C24</f>
        <v>2710000</v>
      </c>
      <c r="J21" s="181">
        <f>'Strona 1'!D26+'Strona 3'!I21-'Strona 2'!C24</f>
        <v>2710000</v>
      </c>
      <c r="K21" s="182"/>
    </row>
    <row r="22" spans="1:11" ht="13.7" customHeight="1" x14ac:dyDescent="0.15">
      <c r="A22" s="34" t="s">
        <v>32</v>
      </c>
      <c r="B22" s="31" t="s">
        <v>79</v>
      </c>
      <c r="C22" s="31" t="s">
        <v>79</v>
      </c>
      <c r="D22" s="32" t="s">
        <v>79</v>
      </c>
      <c r="E22" s="32" t="s">
        <v>79</v>
      </c>
      <c r="F22" s="41">
        <v>0</v>
      </c>
      <c r="G22" s="103">
        <f>G21+'Strona 3'!D22-'Strona 4'!F21</f>
        <v>3918683.09</v>
      </c>
      <c r="H22" s="41">
        <v>0</v>
      </c>
      <c r="I22" s="98">
        <f>'Strona 1'!D27-'Strona 2'!C25</f>
        <v>3050000</v>
      </c>
      <c r="J22" s="181">
        <f>'Strona 1'!D27+'Strona 3'!I22-'Strona 2'!C25</f>
        <v>3050000</v>
      </c>
      <c r="K22" s="182"/>
    </row>
    <row r="23" spans="1:11" ht="13.7" customHeight="1" x14ac:dyDescent="0.15">
      <c r="A23" s="34" t="s">
        <v>33</v>
      </c>
      <c r="B23" s="31" t="s">
        <v>79</v>
      </c>
      <c r="C23" s="31" t="s">
        <v>79</v>
      </c>
      <c r="D23" s="32" t="s">
        <v>79</v>
      </c>
      <c r="E23" s="32" t="s">
        <v>79</v>
      </c>
      <c r="F23" s="41">
        <v>0</v>
      </c>
      <c r="G23" s="103">
        <f>G22+'Strona 3'!D23-'Strona 4'!F22</f>
        <v>2218683.09</v>
      </c>
      <c r="H23" s="41">
        <v>0</v>
      </c>
      <c r="I23" s="98">
        <f>'Strona 1'!D28-'Strona 2'!C26</f>
        <v>3150000</v>
      </c>
      <c r="J23" s="181">
        <f>'Strona 1'!D28+'Strona 3'!I23-'Strona 2'!C26</f>
        <v>3150000</v>
      </c>
      <c r="K23" s="182"/>
    </row>
    <row r="24" spans="1:11" ht="13.7" customHeight="1" x14ac:dyDescent="0.15">
      <c r="A24" s="34" t="s">
        <v>34</v>
      </c>
      <c r="B24" s="31" t="s">
        <v>79</v>
      </c>
      <c r="C24" s="31" t="s">
        <v>79</v>
      </c>
      <c r="D24" s="32" t="s">
        <v>79</v>
      </c>
      <c r="E24" s="32" t="s">
        <v>79</v>
      </c>
      <c r="F24" s="41">
        <v>0</v>
      </c>
      <c r="G24" s="103">
        <f>G23+'Strona 3'!D24-'Strona 4'!F23</f>
        <v>718683.08999999985</v>
      </c>
      <c r="H24" s="41">
        <v>0</v>
      </c>
      <c r="I24" s="98">
        <f>'Strona 1'!D29-'Strona 2'!C27</f>
        <v>2950000</v>
      </c>
      <c r="J24" s="181">
        <f>'Strona 1'!D29+'Strona 3'!I24-'Strona 2'!C27</f>
        <v>2950000</v>
      </c>
      <c r="K24" s="182"/>
    </row>
    <row r="25" spans="1:11" ht="13.7" customHeight="1" x14ac:dyDescent="0.15">
      <c r="A25" s="34" t="s">
        <v>35</v>
      </c>
      <c r="B25" s="31" t="s">
        <v>79</v>
      </c>
      <c r="C25" s="31" t="s">
        <v>79</v>
      </c>
      <c r="D25" s="32" t="s">
        <v>79</v>
      </c>
      <c r="E25" s="32" t="s">
        <v>79</v>
      </c>
      <c r="F25" s="41">
        <v>0</v>
      </c>
      <c r="G25" s="103">
        <f>G24+'Strona 3'!D25-'Strona 4'!F24</f>
        <v>0</v>
      </c>
      <c r="H25" s="41">
        <v>0</v>
      </c>
      <c r="I25" s="98">
        <f>'Strona 1'!D30-'Strona 2'!C28</f>
        <v>2950000</v>
      </c>
      <c r="J25" s="181">
        <f>'Strona 1'!D30+'Strona 3'!I25-'Strona 2'!C28</f>
        <v>2950000</v>
      </c>
      <c r="K25" s="182"/>
    </row>
    <row r="26" spans="1:11" ht="13.7" customHeight="1" thickBot="1" x14ac:dyDescent="0.2">
      <c r="A26" s="35" t="s">
        <v>36</v>
      </c>
      <c r="B26" s="36" t="s">
        <v>79</v>
      </c>
      <c r="C26" s="36" t="s">
        <v>79</v>
      </c>
      <c r="D26" s="37" t="s">
        <v>79</v>
      </c>
      <c r="E26" s="37" t="s">
        <v>79</v>
      </c>
      <c r="F26" s="42">
        <v>0</v>
      </c>
      <c r="G26" s="100">
        <v>0</v>
      </c>
      <c r="H26" s="42">
        <v>0</v>
      </c>
      <c r="I26" s="100">
        <f>'Strona 1'!D31-'Strona 2'!C29</f>
        <v>3350000</v>
      </c>
      <c r="J26" s="183">
        <f>'Strona 1'!D31+'Strona 3'!I26-'Strona 2'!C29</f>
        <v>3350000</v>
      </c>
      <c r="K26" s="184"/>
    </row>
  </sheetData>
  <mergeCells count="30">
    <mergeCell ref="J23:K23"/>
    <mergeCell ref="J24:K24"/>
    <mergeCell ref="J25:K25"/>
    <mergeCell ref="J26:K26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A4:A7"/>
    <mergeCell ref="B6:B7"/>
    <mergeCell ref="F5:F7"/>
    <mergeCell ref="G4:G7"/>
    <mergeCell ref="H5:H7"/>
    <mergeCell ref="B4:F4"/>
    <mergeCell ref="I4:K4"/>
    <mergeCell ref="B5:E5"/>
    <mergeCell ref="C6:E6"/>
    <mergeCell ref="J5:K7"/>
    <mergeCell ref="I5:I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5&amp;RPrzewodniczący Rady Gminy
Wiesław Szarek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3"/>
  <sheetViews>
    <sheetView workbookViewId="0">
      <selection activeCell="F23" sqref="F23"/>
    </sheetView>
  </sheetViews>
  <sheetFormatPr defaultRowHeight="10.5" x14ac:dyDescent="0.15"/>
  <cols>
    <col min="1" max="1" width="13.5" customWidth="1"/>
    <col min="2" max="2" width="26.664062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 x14ac:dyDescent="0.2"/>
    <row r="2" spans="1:8" ht="18" customHeight="1" x14ac:dyDescent="0.15">
      <c r="A2" s="187" t="s">
        <v>162</v>
      </c>
      <c r="B2" s="185" t="s">
        <v>80</v>
      </c>
      <c r="C2" s="185"/>
      <c r="D2" s="185"/>
      <c r="E2" s="185"/>
      <c r="F2" s="185"/>
      <c r="G2" s="185"/>
      <c r="H2" s="186"/>
    </row>
    <row r="3" spans="1:8" ht="201" customHeight="1" x14ac:dyDescent="0.15">
      <c r="A3" s="188"/>
      <c r="B3" s="62" t="s">
        <v>204</v>
      </c>
      <c r="C3" s="189" t="s">
        <v>205</v>
      </c>
      <c r="D3" s="189"/>
      <c r="E3" s="62" t="s">
        <v>206</v>
      </c>
      <c r="F3" s="62" t="s">
        <v>207</v>
      </c>
      <c r="G3" s="62" t="s">
        <v>208</v>
      </c>
      <c r="H3" s="63" t="s">
        <v>209</v>
      </c>
    </row>
    <row r="4" spans="1:8" ht="13.7" customHeight="1" x14ac:dyDescent="0.15">
      <c r="A4" s="59" t="s">
        <v>7</v>
      </c>
      <c r="B4" s="57" t="s">
        <v>81</v>
      </c>
      <c r="C4" s="190" t="s">
        <v>82</v>
      </c>
      <c r="D4" s="190"/>
      <c r="E4" s="51" t="s">
        <v>83</v>
      </c>
      <c r="F4" s="51" t="s">
        <v>84</v>
      </c>
      <c r="G4" s="51" t="s">
        <v>85</v>
      </c>
      <c r="H4" s="52" t="s">
        <v>86</v>
      </c>
    </row>
    <row r="5" spans="1:8" ht="13.7" customHeight="1" x14ac:dyDescent="0.15">
      <c r="A5" s="60" t="s">
        <v>19</v>
      </c>
      <c r="B5" s="90">
        <v>0.1067</v>
      </c>
      <c r="C5" s="88">
        <v>5.8000000000000003E-2</v>
      </c>
      <c r="D5" s="88">
        <v>9.6299999999999997E-2</v>
      </c>
      <c r="E5" s="88">
        <v>0.1424</v>
      </c>
      <c r="F5" s="88">
        <v>0.14860000000000001</v>
      </c>
      <c r="G5" s="53" t="s">
        <v>87</v>
      </c>
      <c r="H5" s="54" t="s">
        <v>87</v>
      </c>
    </row>
    <row r="6" spans="1:8" ht="13.7" customHeight="1" x14ac:dyDescent="0.15">
      <c r="A6" s="60" t="s">
        <v>20</v>
      </c>
      <c r="B6" s="58" t="s">
        <v>88</v>
      </c>
      <c r="C6" s="88">
        <v>0.11600000000000001</v>
      </c>
      <c r="D6" s="88">
        <v>0.16739999999999999</v>
      </c>
      <c r="E6" s="88">
        <v>0.13830000000000001</v>
      </c>
      <c r="F6" s="88">
        <v>0.14449999999999999</v>
      </c>
      <c r="G6" s="53" t="s">
        <v>87</v>
      </c>
      <c r="H6" s="54" t="s">
        <v>87</v>
      </c>
    </row>
    <row r="7" spans="1:8" ht="13.7" customHeight="1" x14ac:dyDescent="0.15">
      <c r="A7" s="60" t="s">
        <v>21</v>
      </c>
      <c r="B7" s="58" t="s">
        <v>89</v>
      </c>
      <c r="C7" s="88">
        <v>0.1187</v>
      </c>
      <c r="D7" s="88">
        <v>0.1588</v>
      </c>
      <c r="E7" s="88">
        <v>0.1358</v>
      </c>
      <c r="F7" s="88">
        <v>0.14199999999999999</v>
      </c>
      <c r="G7" s="53" t="s">
        <v>87</v>
      </c>
      <c r="H7" s="54" t="s">
        <v>87</v>
      </c>
    </row>
    <row r="8" spans="1:8" ht="13.7" customHeight="1" x14ac:dyDescent="0.15">
      <c r="A8" s="60" t="s">
        <v>22</v>
      </c>
      <c r="B8" s="58" t="s">
        <v>90</v>
      </c>
      <c r="C8" s="88" t="s">
        <v>91</v>
      </c>
      <c r="D8" s="88">
        <v>0.1585</v>
      </c>
      <c r="E8" s="88">
        <v>0.14080000000000001</v>
      </c>
      <c r="F8" s="88">
        <v>0.14080000000000001</v>
      </c>
      <c r="G8" s="53" t="s">
        <v>87</v>
      </c>
      <c r="H8" s="54" t="s">
        <v>87</v>
      </c>
    </row>
    <row r="9" spans="1:8" ht="13.7" customHeight="1" x14ac:dyDescent="0.15">
      <c r="A9" s="60" t="s">
        <v>23</v>
      </c>
      <c r="B9" s="58" t="s">
        <v>92</v>
      </c>
      <c r="C9" s="88">
        <v>0.11890000000000001</v>
      </c>
      <c r="D9" s="88">
        <v>0.13039999999999999</v>
      </c>
      <c r="E9" s="88">
        <v>0.16159999999999999</v>
      </c>
      <c r="F9" s="88">
        <v>0.16159999999999999</v>
      </c>
      <c r="G9" s="53" t="s">
        <v>87</v>
      </c>
      <c r="H9" s="54" t="s">
        <v>87</v>
      </c>
    </row>
    <row r="10" spans="1:8" ht="13.7" customHeight="1" x14ac:dyDescent="0.15">
      <c r="A10" s="60" t="s">
        <v>24</v>
      </c>
      <c r="B10" s="90">
        <v>8.2799999999999999E-2</v>
      </c>
      <c r="C10" s="88">
        <v>0.1053</v>
      </c>
      <c r="D10" s="53" t="s">
        <v>79</v>
      </c>
      <c r="E10" s="88">
        <v>0.1492</v>
      </c>
      <c r="F10" s="88">
        <v>0.1492</v>
      </c>
      <c r="G10" s="53" t="s">
        <v>87</v>
      </c>
      <c r="H10" s="54" t="s">
        <v>87</v>
      </c>
    </row>
    <row r="11" spans="1:8" ht="13.7" customHeight="1" x14ac:dyDescent="0.15">
      <c r="A11" s="60" t="s">
        <v>25</v>
      </c>
      <c r="B11" s="58" t="s">
        <v>93</v>
      </c>
      <c r="C11" s="88" t="s">
        <v>94</v>
      </c>
      <c r="D11" s="53" t="s">
        <v>79</v>
      </c>
      <c r="E11" s="88">
        <v>0.1071</v>
      </c>
      <c r="F11" s="88">
        <v>0.10920000000000001</v>
      </c>
      <c r="G11" s="53" t="s">
        <v>87</v>
      </c>
      <c r="H11" s="54" t="s">
        <v>87</v>
      </c>
    </row>
    <row r="12" spans="1:8" ht="13.7" customHeight="1" x14ac:dyDescent="0.15">
      <c r="A12" s="60" t="s">
        <v>26</v>
      </c>
      <c r="B12" s="58" t="s">
        <v>95</v>
      </c>
      <c r="C12" s="88" t="s">
        <v>96</v>
      </c>
      <c r="D12" s="53" t="s">
        <v>79</v>
      </c>
      <c r="E12" s="88">
        <v>0.1047</v>
      </c>
      <c r="F12" s="88">
        <v>0.1047</v>
      </c>
      <c r="G12" s="53" t="s">
        <v>87</v>
      </c>
      <c r="H12" s="54" t="s">
        <v>87</v>
      </c>
    </row>
    <row r="13" spans="1:8" ht="13.7" customHeight="1" x14ac:dyDescent="0.15">
      <c r="A13" s="60" t="s">
        <v>27</v>
      </c>
      <c r="B13" s="58" t="s">
        <v>97</v>
      </c>
      <c r="C13" s="88" t="s">
        <v>98</v>
      </c>
      <c r="D13" s="53" t="s">
        <v>79</v>
      </c>
      <c r="E13" s="88">
        <v>0.111</v>
      </c>
      <c r="F13" s="88">
        <v>0.10100000000000001</v>
      </c>
      <c r="G13" s="53" t="s">
        <v>87</v>
      </c>
      <c r="H13" s="54" t="s">
        <v>87</v>
      </c>
    </row>
    <row r="14" spans="1:8" ht="13.7" customHeight="1" x14ac:dyDescent="0.15">
      <c r="A14" s="60" t="s">
        <v>28</v>
      </c>
      <c r="B14" s="58" t="s">
        <v>99</v>
      </c>
      <c r="C14" s="88" t="s">
        <v>100</v>
      </c>
      <c r="D14" s="53" t="s">
        <v>79</v>
      </c>
      <c r="E14" s="88">
        <v>0.10879999999999999</v>
      </c>
      <c r="F14" s="88">
        <v>0.10879999999999999</v>
      </c>
      <c r="G14" s="53" t="s">
        <v>87</v>
      </c>
      <c r="H14" s="54" t="s">
        <v>87</v>
      </c>
    </row>
    <row r="15" spans="1:8" ht="13.7" customHeight="1" x14ac:dyDescent="0.15">
      <c r="A15" s="60" t="s">
        <v>29</v>
      </c>
      <c r="B15" s="58" t="s">
        <v>101</v>
      </c>
      <c r="C15" s="88" t="s">
        <v>102</v>
      </c>
      <c r="D15" s="53" t="s">
        <v>79</v>
      </c>
      <c r="E15" s="88" t="s">
        <v>103</v>
      </c>
      <c r="F15" s="88">
        <v>0.10630000000000001</v>
      </c>
      <c r="G15" s="53" t="s">
        <v>87</v>
      </c>
      <c r="H15" s="54" t="s">
        <v>87</v>
      </c>
    </row>
    <row r="16" spans="1:8" ht="13.7" customHeight="1" x14ac:dyDescent="0.15">
      <c r="A16" s="60" t="s">
        <v>30</v>
      </c>
      <c r="B16" s="58" t="s">
        <v>104</v>
      </c>
      <c r="C16" s="88" t="s">
        <v>105</v>
      </c>
      <c r="D16" s="53" t="s">
        <v>79</v>
      </c>
      <c r="E16" s="88" t="s">
        <v>106</v>
      </c>
      <c r="F16" s="88">
        <v>0.10349999999999999</v>
      </c>
      <c r="G16" s="53" t="s">
        <v>87</v>
      </c>
      <c r="H16" s="54" t="s">
        <v>87</v>
      </c>
    </row>
    <row r="17" spans="1:8" ht="13.7" customHeight="1" x14ac:dyDescent="0.15">
      <c r="A17" s="60" t="s">
        <v>31</v>
      </c>
      <c r="B17" s="58" t="s">
        <v>107</v>
      </c>
      <c r="C17" s="88" t="s">
        <v>108</v>
      </c>
      <c r="D17" s="53" t="s">
        <v>79</v>
      </c>
      <c r="E17" s="88" t="s">
        <v>109</v>
      </c>
      <c r="F17" s="88">
        <v>0.10050000000000001</v>
      </c>
      <c r="G17" s="53" t="s">
        <v>87</v>
      </c>
      <c r="H17" s="54" t="s">
        <v>87</v>
      </c>
    </row>
    <row r="18" spans="1:8" ht="13.7" customHeight="1" x14ac:dyDescent="0.15">
      <c r="A18" s="60" t="s">
        <v>32</v>
      </c>
      <c r="B18" s="58" t="s">
        <v>110</v>
      </c>
      <c r="C18" s="88" t="s">
        <v>111</v>
      </c>
      <c r="D18" s="53" t="s">
        <v>79</v>
      </c>
      <c r="E18" s="88" t="s">
        <v>112</v>
      </c>
      <c r="F18" s="88">
        <v>0.1002</v>
      </c>
      <c r="G18" s="53" t="s">
        <v>87</v>
      </c>
      <c r="H18" s="54" t="s">
        <v>87</v>
      </c>
    </row>
    <row r="19" spans="1:8" ht="13.7" customHeight="1" x14ac:dyDescent="0.15">
      <c r="A19" s="60" t="s">
        <v>33</v>
      </c>
      <c r="B19" s="102" t="s">
        <v>113</v>
      </c>
      <c r="C19" s="88" t="s">
        <v>114</v>
      </c>
      <c r="D19" s="53" t="s">
        <v>79</v>
      </c>
      <c r="E19" s="88" t="s">
        <v>115</v>
      </c>
      <c r="F19" s="88">
        <v>0.1026</v>
      </c>
      <c r="G19" s="53" t="s">
        <v>87</v>
      </c>
      <c r="H19" s="54" t="s">
        <v>87</v>
      </c>
    </row>
    <row r="20" spans="1:8" ht="13.7" customHeight="1" x14ac:dyDescent="0.15">
      <c r="A20" s="60" t="s">
        <v>34</v>
      </c>
      <c r="B20" s="90">
        <v>5.6599999999999998E-2</v>
      </c>
      <c r="C20" s="88">
        <v>0.1004</v>
      </c>
      <c r="D20" s="53" t="s">
        <v>79</v>
      </c>
      <c r="E20" s="88" t="s">
        <v>116</v>
      </c>
      <c r="F20" s="88">
        <v>0.1048</v>
      </c>
      <c r="G20" s="53" t="s">
        <v>87</v>
      </c>
      <c r="H20" s="54" t="s">
        <v>87</v>
      </c>
    </row>
    <row r="21" spans="1:8" ht="13.7" customHeight="1" x14ac:dyDescent="0.15">
      <c r="A21" s="60" t="s">
        <v>35</v>
      </c>
      <c r="B21" s="90">
        <v>2.7400000000000001E-2</v>
      </c>
      <c r="C21" s="88">
        <v>0.11020000000000001</v>
      </c>
      <c r="D21" s="53" t="s">
        <v>79</v>
      </c>
      <c r="E21" s="88">
        <v>0.1061</v>
      </c>
      <c r="F21" s="88">
        <v>0.1061</v>
      </c>
      <c r="G21" s="53" t="s">
        <v>87</v>
      </c>
      <c r="H21" s="54" t="s">
        <v>87</v>
      </c>
    </row>
    <row r="22" spans="1:8" ht="13.7" customHeight="1" thickBot="1" x14ac:dyDescent="0.2">
      <c r="A22" s="61" t="s">
        <v>36</v>
      </c>
      <c r="B22" s="101">
        <v>4.0000000000000002E-4</v>
      </c>
      <c r="C22" s="89">
        <v>0.12379999999999999</v>
      </c>
      <c r="D22" s="55" t="s">
        <v>79</v>
      </c>
      <c r="E22" s="89">
        <v>0.1074</v>
      </c>
      <c r="F22" s="89">
        <v>0.1074</v>
      </c>
      <c r="G22" s="55" t="s">
        <v>87</v>
      </c>
      <c r="H22" s="56" t="s">
        <v>87</v>
      </c>
    </row>
    <row r="23" spans="1:8" ht="27.4" customHeight="1" x14ac:dyDescent="0.15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6&amp;RPrzewodniczący Rady Gminy
Wiesław Szarek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workbookViewId="0">
      <selection activeCell="J7" sqref="J7:K7"/>
    </sheetView>
  </sheetViews>
  <sheetFormatPr defaultRowHeight="10.5" x14ac:dyDescent="0.15"/>
  <cols>
    <col min="1" max="1" width="9.6640625" customWidth="1"/>
    <col min="2" max="2" width="16.6640625" customWidth="1"/>
    <col min="3" max="3" width="20.6640625" customWidth="1"/>
    <col min="4" max="4" width="17.33203125" customWidth="1"/>
    <col min="5" max="5" width="20.5" customWidth="1"/>
    <col min="6" max="6" width="17.6640625" customWidth="1"/>
    <col min="7" max="7" width="15.33203125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 x14ac:dyDescent="0.15">
      <c r="A1" s="191" t="s">
        <v>162</v>
      </c>
      <c r="B1" s="195" t="s">
        <v>117</v>
      </c>
      <c r="C1" s="195"/>
      <c r="D1" s="195"/>
      <c r="E1" s="195"/>
      <c r="F1" s="195"/>
      <c r="G1" s="195"/>
      <c r="H1" s="195"/>
      <c r="I1" s="195"/>
      <c r="J1" s="195"/>
      <c r="K1" s="196"/>
    </row>
    <row r="2" spans="1:11" ht="18" customHeight="1" x14ac:dyDescent="0.15">
      <c r="A2" s="192"/>
      <c r="B2" s="193" t="s">
        <v>118</v>
      </c>
      <c r="C2" s="193" t="s">
        <v>2</v>
      </c>
      <c r="D2" s="193"/>
      <c r="E2" s="193" t="s">
        <v>119</v>
      </c>
      <c r="F2" s="193" t="s">
        <v>2</v>
      </c>
      <c r="G2" s="193"/>
      <c r="H2" s="193" t="s">
        <v>120</v>
      </c>
      <c r="I2" s="193" t="s">
        <v>2</v>
      </c>
      <c r="J2" s="193"/>
      <c r="K2" s="197"/>
    </row>
    <row r="3" spans="1:11" ht="18.75" customHeight="1" x14ac:dyDescent="0.15">
      <c r="A3" s="192"/>
      <c r="B3" s="193"/>
      <c r="C3" s="194" t="s">
        <v>210</v>
      </c>
      <c r="D3" s="64" t="s">
        <v>2</v>
      </c>
      <c r="E3" s="193"/>
      <c r="F3" s="193" t="s">
        <v>121</v>
      </c>
      <c r="G3" s="64" t="s">
        <v>2</v>
      </c>
      <c r="H3" s="193"/>
      <c r="I3" s="194" t="s">
        <v>120</v>
      </c>
      <c r="J3" s="193" t="s">
        <v>2</v>
      </c>
      <c r="K3" s="197"/>
    </row>
    <row r="4" spans="1:11" ht="154.5" customHeight="1" x14ac:dyDescent="0.15">
      <c r="A4" s="192"/>
      <c r="B4" s="193"/>
      <c r="C4" s="194"/>
      <c r="D4" s="64" t="s">
        <v>122</v>
      </c>
      <c r="E4" s="193"/>
      <c r="F4" s="193"/>
      <c r="G4" s="64" t="s">
        <v>122</v>
      </c>
      <c r="H4" s="193"/>
      <c r="I4" s="194"/>
      <c r="J4" s="193" t="s">
        <v>123</v>
      </c>
      <c r="K4" s="197"/>
    </row>
    <row r="5" spans="1:11" ht="13.7" customHeight="1" x14ac:dyDescent="0.15">
      <c r="A5" s="65" t="s">
        <v>7</v>
      </c>
      <c r="B5" s="66" t="s">
        <v>124</v>
      </c>
      <c r="C5" s="66" t="s">
        <v>125</v>
      </c>
      <c r="D5" s="66" t="s">
        <v>126</v>
      </c>
      <c r="E5" s="66" t="s">
        <v>127</v>
      </c>
      <c r="F5" s="66" t="s">
        <v>128</v>
      </c>
      <c r="G5" s="66" t="s">
        <v>129</v>
      </c>
      <c r="H5" s="66" t="s">
        <v>130</v>
      </c>
      <c r="I5" s="66" t="s">
        <v>131</v>
      </c>
      <c r="J5" s="198" t="s">
        <v>132</v>
      </c>
      <c r="K5" s="199"/>
    </row>
    <row r="6" spans="1:11" ht="13.7" customHeight="1" x14ac:dyDescent="0.15">
      <c r="A6" s="67" t="s">
        <v>19</v>
      </c>
      <c r="B6" s="68">
        <v>0</v>
      </c>
      <c r="C6" s="68">
        <v>0</v>
      </c>
      <c r="D6" s="68">
        <v>0</v>
      </c>
      <c r="E6" s="68">
        <v>0</v>
      </c>
      <c r="F6" s="68">
        <v>0</v>
      </c>
      <c r="G6" s="68">
        <v>0</v>
      </c>
      <c r="H6" s="68">
        <v>685037.11</v>
      </c>
      <c r="I6" s="68">
        <v>685037.11</v>
      </c>
      <c r="J6" s="200">
        <v>609617.73</v>
      </c>
      <c r="K6" s="201"/>
    </row>
    <row r="7" spans="1:11" ht="13.7" customHeight="1" x14ac:dyDescent="0.15">
      <c r="A7" s="67" t="s">
        <v>20</v>
      </c>
      <c r="B7" s="68">
        <v>0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  <c r="I7" s="68">
        <v>0</v>
      </c>
      <c r="J7" s="200">
        <v>0</v>
      </c>
      <c r="K7" s="201"/>
    </row>
    <row r="8" spans="1:11" ht="13.7" customHeight="1" x14ac:dyDescent="0.15">
      <c r="A8" s="67" t="s">
        <v>21</v>
      </c>
      <c r="B8" s="68">
        <v>0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200">
        <v>0</v>
      </c>
      <c r="K8" s="201"/>
    </row>
    <row r="9" spans="1:11" ht="13.7" customHeight="1" x14ac:dyDescent="0.15">
      <c r="A9" s="67" t="s">
        <v>22</v>
      </c>
      <c r="B9" s="68">
        <v>0</v>
      </c>
      <c r="C9" s="68">
        <v>0</v>
      </c>
      <c r="D9" s="68">
        <v>0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  <c r="J9" s="200">
        <v>0</v>
      </c>
      <c r="K9" s="201"/>
    </row>
    <row r="10" spans="1:11" ht="13.7" customHeight="1" x14ac:dyDescent="0.15">
      <c r="A10" s="67" t="s">
        <v>23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200">
        <v>0</v>
      </c>
      <c r="K10" s="201"/>
    </row>
    <row r="11" spans="1:11" ht="13.7" customHeight="1" x14ac:dyDescent="0.15">
      <c r="A11" s="67" t="s">
        <v>24</v>
      </c>
      <c r="B11" s="68">
        <v>0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200">
        <v>0</v>
      </c>
      <c r="K11" s="201"/>
    </row>
    <row r="12" spans="1:11" ht="13.7" customHeight="1" x14ac:dyDescent="0.15">
      <c r="A12" s="67" t="s">
        <v>25</v>
      </c>
      <c r="B12" s="68">
        <v>0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200">
        <v>0</v>
      </c>
      <c r="K12" s="201"/>
    </row>
    <row r="13" spans="1:11" ht="13.7" customHeight="1" x14ac:dyDescent="0.15">
      <c r="A13" s="67" t="s">
        <v>26</v>
      </c>
      <c r="B13" s="68">
        <v>0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200">
        <v>0</v>
      </c>
      <c r="K13" s="201"/>
    </row>
    <row r="14" spans="1:11" ht="13.7" customHeight="1" x14ac:dyDescent="0.15">
      <c r="A14" s="67" t="s">
        <v>27</v>
      </c>
      <c r="B14" s="68">
        <v>0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200">
        <v>0</v>
      </c>
      <c r="K14" s="201"/>
    </row>
    <row r="15" spans="1:11" ht="13.7" customHeight="1" x14ac:dyDescent="0.15">
      <c r="A15" s="67" t="s">
        <v>28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200">
        <v>0</v>
      </c>
      <c r="K15" s="201"/>
    </row>
    <row r="16" spans="1:11" ht="13.7" customHeight="1" x14ac:dyDescent="0.15">
      <c r="A16" s="67" t="s">
        <v>29</v>
      </c>
      <c r="B16" s="68">
        <v>0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200">
        <v>0</v>
      </c>
      <c r="K16" s="201"/>
    </row>
    <row r="17" spans="1:11" ht="13.7" customHeight="1" x14ac:dyDescent="0.15">
      <c r="A17" s="67" t="s">
        <v>30</v>
      </c>
      <c r="B17" s="68">
        <v>0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200">
        <v>0</v>
      </c>
      <c r="K17" s="201"/>
    </row>
    <row r="18" spans="1:11" ht="13.7" customHeight="1" x14ac:dyDescent="0.15">
      <c r="A18" s="67" t="s">
        <v>31</v>
      </c>
      <c r="B18" s="68">
        <v>0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200">
        <v>0</v>
      </c>
      <c r="K18" s="201"/>
    </row>
    <row r="19" spans="1:11" ht="13.7" customHeight="1" x14ac:dyDescent="0.15">
      <c r="A19" s="67" t="s">
        <v>32</v>
      </c>
      <c r="B19" s="68">
        <v>0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200">
        <v>0</v>
      </c>
      <c r="K19" s="201"/>
    </row>
    <row r="20" spans="1:11" ht="13.7" customHeight="1" x14ac:dyDescent="0.15">
      <c r="A20" s="67" t="s">
        <v>33</v>
      </c>
      <c r="B20" s="68">
        <v>0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200">
        <v>0</v>
      </c>
      <c r="K20" s="201"/>
    </row>
    <row r="21" spans="1:11" ht="13.7" customHeight="1" x14ac:dyDescent="0.15">
      <c r="A21" s="67" t="s">
        <v>34</v>
      </c>
      <c r="B21" s="68">
        <v>0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200">
        <v>0</v>
      </c>
      <c r="K21" s="201"/>
    </row>
    <row r="22" spans="1:11" ht="13.7" customHeight="1" x14ac:dyDescent="0.15">
      <c r="A22" s="67" t="s">
        <v>35</v>
      </c>
      <c r="B22" s="68">
        <v>0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200">
        <v>0</v>
      </c>
      <c r="K22" s="201"/>
    </row>
    <row r="23" spans="1:11" ht="13.7" customHeight="1" thickBot="1" x14ac:dyDescent="0.2">
      <c r="A23" s="69" t="s">
        <v>36</v>
      </c>
      <c r="B23" s="70">
        <v>0</v>
      </c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202">
        <v>0</v>
      </c>
      <c r="K23" s="203"/>
    </row>
  </sheetData>
  <mergeCells count="32">
    <mergeCell ref="J20:K20"/>
    <mergeCell ref="J21:K21"/>
    <mergeCell ref="J22:K22"/>
    <mergeCell ref="J23:K23"/>
    <mergeCell ref="J15:K15"/>
    <mergeCell ref="J16:K16"/>
    <mergeCell ref="J17:K17"/>
    <mergeCell ref="J18:K18"/>
    <mergeCell ref="J19:K19"/>
    <mergeCell ref="J10:K10"/>
    <mergeCell ref="J11:K11"/>
    <mergeCell ref="J12:K12"/>
    <mergeCell ref="J13:K13"/>
    <mergeCell ref="J14:K14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7&amp;RPrzewodniczący Rady Gminy
Wiesław Szarek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3"/>
  <sheetViews>
    <sheetView workbookViewId="0">
      <selection activeCell="G15" sqref="G15"/>
    </sheetView>
  </sheetViews>
  <sheetFormatPr defaultRowHeight="10.5" x14ac:dyDescent="0.15"/>
  <cols>
    <col min="1" max="1" width="9.5" customWidth="1"/>
    <col min="2" max="3" width="17" customWidth="1"/>
    <col min="4" max="4" width="16.5" customWidth="1"/>
    <col min="5" max="5" width="17.33203125" customWidth="1"/>
    <col min="6" max="6" width="14.33203125" customWidth="1"/>
    <col min="7" max="7" width="17.1640625" customWidth="1"/>
    <col min="8" max="9" width="18.1640625" customWidth="1"/>
    <col min="10" max="10" width="7.1640625" customWidth="1"/>
    <col min="11" max="11" width="9" customWidth="1"/>
    <col min="12" max="12" width="18.83203125" customWidth="1"/>
    <col min="13" max="13" width="16.1640625" customWidth="1"/>
  </cols>
  <sheetData>
    <row r="1" spans="1:12" ht="20.25" customHeight="1" x14ac:dyDescent="0.15">
      <c r="A1" s="204" t="s">
        <v>162</v>
      </c>
      <c r="B1" s="207" t="s">
        <v>0</v>
      </c>
      <c r="C1" s="207"/>
      <c r="D1" s="207"/>
      <c r="E1" s="207" t="s">
        <v>133</v>
      </c>
      <c r="F1" s="207"/>
      <c r="G1" s="207"/>
      <c r="H1" s="207"/>
      <c r="I1" s="207"/>
      <c r="J1" s="207"/>
      <c r="K1" s="207"/>
      <c r="L1" s="208"/>
    </row>
    <row r="2" spans="1:12" ht="18.75" customHeight="1" x14ac:dyDescent="0.15">
      <c r="A2" s="205"/>
      <c r="B2" s="206" t="s">
        <v>134</v>
      </c>
      <c r="C2" s="206" t="s">
        <v>2</v>
      </c>
      <c r="D2" s="206"/>
      <c r="E2" s="206" t="s">
        <v>135</v>
      </c>
      <c r="F2" s="206" t="s">
        <v>1</v>
      </c>
      <c r="G2" s="206"/>
      <c r="H2" s="206" t="s">
        <v>136</v>
      </c>
      <c r="I2" s="206" t="s">
        <v>137</v>
      </c>
      <c r="J2" s="194" t="s">
        <v>221</v>
      </c>
      <c r="K2" s="194"/>
      <c r="L2" s="209" t="s">
        <v>138</v>
      </c>
    </row>
    <row r="3" spans="1:12" ht="24" customHeight="1" x14ac:dyDescent="0.15">
      <c r="A3" s="205"/>
      <c r="B3" s="206"/>
      <c r="C3" s="206" t="s">
        <v>139</v>
      </c>
      <c r="D3" s="71" t="s">
        <v>2</v>
      </c>
      <c r="E3" s="206"/>
      <c r="F3" s="206" t="s">
        <v>140</v>
      </c>
      <c r="G3" s="206" t="s">
        <v>141</v>
      </c>
      <c r="H3" s="206"/>
      <c r="I3" s="206"/>
      <c r="J3" s="194"/>
      <c r="K3" s="194"/>
      <c r="L3" s="209"/>
    </row>
    <row r="4" spans="1:12" ht="156" customHeight="1" x14ac:dyDescent="0.15">
      <c r="A4" s="205"/>
      <c r="B4" s="206"/>
      <c r="C4" s="206"/>
      <c r="D4" s="71" t="s">
        <v>123</v>
      </c>
      <c r="E4" s="206"/>
      <c r="F4" s="206"/>
      <c r="G4" s="206"/>
      <c r="H4" s="206"/>
      <c r="I4" s="206"/>
      <c r="J4" s="194"/>
      <c r="K4" s="194"/>
      <c r="L4" s="209"/>
    </row>
    <row r="5" spans="1:12" ht="13.7" customHeight="1" x14ac:dyDescent="0.15">
      <c r="A5" s="74" t="s">
        <v>7</v>
      </c>
      <c r="B5" s="75" t="s">
        <v>142</v>
      </c>
      <c r="C5" s="75" t="s">
        <v>143</v>
      </c>
      <c r="D5" s="75" t="s">
        <v>144</v>
      </c>
      <c r="E5" s="75" t="s">
        <v>145</v>
      </c>
      <c r="F5" s="75" t="s">
        <v>146</v>
      </c>
      <c r="G5" s="75" t="s">
        <v>147</v>
      </c>
      <c r="H5" s="75" t="s">
        <v>148</v>
      </c>
      <c r="I5" s="75" t="s">
        <v>149</v>
      </c>
      <c r="J5" s="210" t="s">
        <v>150</v>
      </c>
      <c r="K5" s="210"/>
      <c r="L5" s="76" t="s">
        <v>151</v>
      </c>
    </row>
    <row r="6" spans="1:12" ht="13.7" customHeight="1" x14ac:dyDescent="0.15">
      <c r="A6" s="72" t="s">
        <v>19</v>
      </c>
      <c r="B6" s="77">
        <v>2324723.7799999998</v>
      </c>
      <c r="C6" s="77">
        <v>2324723.7799999998</v>
      </c>
      <c r="D6" s="77">
        <v>1455152.71</v>
      </c>
      <c r="E6" s="77">
        <f>SUM(F6:G6)</f>
        <v>4740097</v>
      </c>
      <c r="F6" s="77">
        <v>20400</v>
      </c>
      <c r="G6" s="77">
        <v>4719697</v>
      </c>
      <c r="H6" s="77">
        <v>0</v>
      </c>
      <c r="I6" s="77">
        <v>0</v>
      </c>
      <c r="J6" s="211">
        <v>0</v>
      </c>
      <c r="K6" s="211"/>
      <c r="L6" s="78">
        <v>0</v>
      </c>
    </row>
    <row r="7" spans="1:12" ht="13.7" customHeight="1" x14ac:dyDescent="0.15">
      <c r="A7" s="72" t="s">
        <v>20</v>
      </c>
      <c r="B7" s="77">
        <v>2659260</v>
      </c>
      <c r="C7" s="77">
        <v>2659260</v>
      </c>
      <c r="D7" s="77">
        <v>1491081</v>
      </c>
      <c r="E7" s="104">
        <f t="shared" ref="E7:E9" si="0">SUM(F7:G7)</f>
        <v>10654158</v>
      </c>
      <c r="F7" s="77">
        <v>305000</v>
      </c>
      <c r="G7" s="77">
        <v>10349158</v>
      </c>
      <c r="H7" s="77">
        <v>0</v>
      </c>
      <c r="I7" s="77">
        <v>0</v>
      </c>
      <c r="J7" s="211">
        <v>0</v>
      </c>
      <c r="K7" s="211"/>
      <c r="L7" s="78">
        <v>0</v>
      </c>
    </row>
    <row r="8" spans="1:12" ht="13.7" customHeight="1" x14ac:dyDescent="0.15">
      <c r="A8" s="72" t="s">
        <v>21</v>
      </c>
      <c r="B8" s="77">
        <v>1000000</v>
      </c>
      <c r="C8" s="77">
        <v>1000000</v>
      </c>
      <c r="D8" s="77">
        <v>0</v>
      </c>
      <c r="E8" s="104">
        <f t="shared" si="0"/>
        <v>5750635</v>
      </c>
      <c r="F8" s="77">
        <v>220000</v>
      </c>
      <c r="G8" s="77">
        <v>5530635</v>
      </c>
      <c r="H8" s="77">
        <v>0</v>
      </c>
      <c r="I8" s="77">
        <v>0</v>
      </c>
      <c r="J8" s="211">
        <v>0</v>
      </c>
      <c r="K8" s="211"/>
      <c r="L8" s="78">
        <v>0</v>
      </c>
    </row>
    <row r="9" spans="1:12" ht="13.7" customHeight="1" x14ac:dyDescent="0.15">
      <c r="A9" s="72" t="s">
        <v>22</v>
      </c>
      <c r="B9" s="77">
        <v>0</v>
      </c>
      <c r="C9" s="77">
        <v>0</v>
      </c>
      <c r="D9" s="77">
        <v>0</v>
      </c>
      <c r="E9" s="104">
        <f t="shared" si="0"/>
        <v>3752935</v>
      </c>
      <c r="F9" s="77">
        <v>220000</v>
      </c>
      <c r="G9" s="77">
        <v>3532935</v>
      </c>
      <c r="H9" s="77">
        <v>0</v>
      </c>
      <c r="I9" s="77">
        <v>0</v>
      </c>
      <c r="J9" s="211">
        <v>0</v>
      </c>
      <c r="K9" s="211"/>
      <c r="L9" s="78">
        <v>0</v>
      </c>
    </row>
    <row r="10" spans="1:12" ht="13.7" customHeight="1" x14ac:dyDescent="0.15">
      <c r="A10" s="72" t="s">
        <v>23</v>
      </c>
      <c r="B10" s="77">
        <v>0</v>
      </c>
      <c r="C10" s="77">
        <v>0</v>
      </c>
      <c r="D10" s="77">
        <v>0</v>
      </c>
      <c r="E10" s="99">
        <f t="shared" ref="E10" si="1">SUM(F10:G10)</f>
        <v>0</v>
      </c>
      <c r="F10" s="77">
        <v>0</v>
      </c>
      <c r="G10" s="77">
        <v>0</v>
      </c>
      <c r="H10" s="77">
        <v>0</v>
      </c>
      <c r="I10" s="77">
        <v>0</v>
      </c>
      <c r="J10" s="211">
        <v>0</v>
      </c>
      <c r="K10" s="211"/>
      <c r="L10" s="78">
        <v>0</v>
      </c>
    </row>
    <row r="11" spans="1:12" ht="13.7" customHeight="1" x14ac:dyDescent="0.15">
      <c r="A11" s="72" t="s">
        <v>24</v>
      </c>
      <c r="B11" s="77">
        <v>0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211">
        <v>0</v>
      </c>
      <c r="K11" s="211"/>
      <c r="L11" s="78">
        <v>0</v>
      </c>
    </row>
    <row r="12" spans="1:12" ht="13.7" customHeight="1" x14ac:dyDescent="0.15">
      <c r="A12" s="72" t="s">
        <v>25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211">
        <v>0</v>
      </c>
      <c r="K12" s="211"/>
      <c r="L12" s="78">
        <v>0</v>
      </c>
    </row>
    <row r="13" spans="1:12" ht="13.7" customHeight="1" x14ac:dyDescent="0.15">
      <c r="A13" s="72" t="s">
        <v>26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211">
        <v>0</v>
      </c>
      <c r="K13" s="211"/>
      <c r="L13" s="78">
        <v>0</v>
      </c>
    </row>
    <row r="14" spans="1:12" ht="13.7" customHeight="1" x14ac:dyDescent="0.15">
      <c r="A14" s="72" t="s">
        <v>27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211">
        <v>0</v>
      </c>
      <c r="K14" s="211"/>
      <c r="L14" s="78">
        <v>0</v>
      </c>
    </row>
    <row r="15" spans="1:12" ht="13.7" customHeight="1" x14ac:dyDescent="0.15">
      <c r="A15" s="72" t="s">
        <v>28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211">
        <v>0</v>
      </c>
      <c r="K15" s="211"/>
      <c r="L15" s="78">
        <v>0</v>
      </c>
    </row>
    <row r="16" spans="1:12" ht="13.7" customHeight="1" x14ac:dyDescent="0.15">
      <c r="A16" s="72" t="s">
        <v>29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211">
        <v>0</v>
      </c>
      <c r="K16" s="211"/>
      <c r="L16" s="78">
        <v>0</v>
      </c>
    </row>
    <row r="17" spans="1:12" ht="13.7" customHeight="1" x14ac:dyDescent="0.15">
      <c r="A17" s="72" t="s">
        <v>30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211">
        <v>0</v>
      </c>
      <c r="K17" s="211"/>
      <c r="L17" s="78">
        <v>0</v>
      </c>
    </row>
    <row r="18" spans="1:12" ht="13.7" customHeight="1" x14ac:dyDescent="0.15">
      <c r="A18" s="72" t="s">
        <v>31</v>
      </c>
      <c r="B18" s="77">
        <v>0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  <c r="H18" s="77">
        <v>0</v>
      </c>
      <c r="I18" s="77">
        <v>0</v>
      </c>
      <c r="J18" s="211">
        <v>0</v>
      </c>
      <c r="K18" s="211"/>
      <c r="L18" s="78">
        <v>0</v>
      </c>
    </row>
    <row r="19" spans="1:12" ht="13.7" customHeight="1" x14ac:dyDescent="0.15">
      <c r="A19" s="72" t="s">
        <v>32</v>
      </c>
      <c r="B19" s="77">
        <v>0</v>
      </c>
      <c r="C19" s="77">
        <v>0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211">
        <v>0</v>
      </c>
      <c r="K19" s="211"/>
      <c r="L19" s="78">
        <v>0</v>
      </c>
    </row>
    <row r="20" spans="1:12" ht="13.7" customHeight="1" x14ac:dyDescent="0.15">
      <c r="A20" s="72" t="s">
        <v>33</v>
      </c>
      <c r="B20" s="77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211">
        <v>0</v>
      </c>
      <c r="K20" s="211"/>
      <c r="L20" s="78">
        <v>0</v>
      </c>
    </row>
    <row r="21" spans="1:12" ht="13.7" customHeight="1" x14ac:dyDescent="0.15">
      <c r="A21" s="72" t="s">
        <v>34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211">
        <v>0</v>
      </c>
      <c r="K21" s="211"/>
      <c r="L21" s="78">
        <v>0</v>
      </c>
    </row>
    <row r="22" spans="1:12" ht="13.7" customHeight="1" x14ac:dyDescent="0.15">
      <c r="A22" s="72" t="s">
        <v>35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211">
        <v>0</v>
      </c>
      <c r="K22" s="211"/>
      <c r="L22" s="78">
        <v>0</v>
      </c>
    </row>
    <row r="23" spans="1:12" ht="13.7" customHeight="1" thickBot="1" x14ac:dyDescent="0.2">
      <c r="A23" s="73" t="s">
        <v>36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212">
        <v>0</v>
      </c>
      <c r="K23" s="212"/>
      <c r="L23" s="80">
        <v>0</v>
      </c>
    </row>
  </sheetData>
  <mergeCells count="33">
    <mergeCell ref="J20:K20"/>
    <mergeCell ref="J21:K21"/>
    <mergeCell ref="J22:K22"/>
    <mergeCell ref="J23:K23"/>
    <mergeCell ref="J15:K15"/>
    <mergeCell ref="J16:K16"/>
    <mergeCell ref="J17:K17"/>
    <mergeCell ref="J18:K18"/>
    <mergeCell ref="J19:K19"/>
    <mergeCell ref="J10:K10"/>
    <mergeCell ref="J11:K11"/>
    <mergeCell ref="J12:K12"/>
    <mergeCell ref="J13:K13"/>
    <mergeCell ref="J14:K14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8&amp;RPrzewodniczący Rady Gminy
Wiesław Szarek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5"/>
  <sheetViews>
    <sheetView tabSelected="1" workbookViewId="0">
      <selection activeCell="M6" sqref="M6"/>
    </sheetView>
  </sheetViews>
  <sheetFormatPr defaultRowHeight="10.5" x14ac:dyDescent="0.15"/>
  <cols>
    <col min="1" max="1" width="11.16406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 x14ac:dyDescent="0.2"/>
    <row r="2" spans="1:11" ht="19.5" customHeight="1" x14ac:dyDescent="0.15">
      <c r="A2" s="216" t="s">
        <v>162</v>
      </c>
      <c r="B2" s="213" t="s">
        <v>133</v>
      </c>
      <c r="C2" s="213"/>
      <c r="D2" s="213"/>
      <c r="E2" s="213"/>
      <c r="F2" s="213"/>
      <c r="G2" s="213"/>
      <c r="H2" s="213"/>
      <c r="I2" s="213"/>
      <c r="J2" s="213"/>
      <c r="K2" s="214"/>
    </row>
    <row r="3" spans="1:11" ht="18" customHeight="1" x14ac:dyDescent="0.15">
      <c r="A3" s="217"/>
      <c r="B3" s="115" t="s">
        <v>211</v>
      </c>
      <c r="C3" s="115" t="s">
        <v>212</v>
      </c>
      <c r="D3" s="215" t="s">
        <v>2</v>
      </c>
      <c r="E3" s="215"/>
      <c r="F3" s="215"/>
      <c r="G3" s="215"/>
      <c r="H3" s="215"/>
      <c r="I3" s="115" t="s">
        <v>218</v>
      </c>
      <c r="J3" s="215" t="s">
        <v>152</v>
      </c>
      <c r="K3" s="218"/>
    </row>
    <row r="4" spans="1:11" ht="21" customHeight="1" x14ac:dyDescent="0.15">
      <c r="A4" s="217"/>
      <c r="B4" s="115"/>
      <c r="C4" s="115"/>
      <c r="D4" s="115" t="s">
        <v>213</v>
      </c>
      <c r="E4" s="115" t="s">
        <v>214</v>
      </c>
      <c r="F4" s="215" t="s">
        <v>2</v>
      </c>
      <c r="G4" s="215"/>
      <c r="H4" s="115" t="s">
        <v>217</v>
      </c>
      <c r="I4" s="115"/>
      <c r="J4" s="215"/>
      <c r="K4" s="218"/>
    </row>
    <row r="5" spans="1:11" ht="21" customHeight="1" x14ac:dyDescent="0.15">
      <c r="A5" s="217"/>
      <c r="B5" s="115"/>
      <c r="C5" s="115"/>
      <c r="D5" s="115"/>
      <c r="E5" s="115"/>
      <c r="F5" s="115" t="s">
        <v>215</v>
      </c>
      <c r="G5" s="81" t="s">
        <v>2</v>
      </c>
      <c r="H5" s="115"/>
      <c r="I5" s="115"/>
      <c r="J5" s="215"/>
      <c r="K5" s="218"/>
    </row>
    <row r="6" spans="1:11" ht="130.5" customHeight="1" x14ac:dyDescent="0.15">
      <c r="A6" s="217"/>
      <c r="B6" s="115"/>
      <c r="C6" s="115"/>
      <c r="D6" s="115"/>
      <c r="E6" s="115"/>
      <c r="F6" s="115"/>
      <c r="G6" s="4" t="s">
        <v>216</v>
      </c>
      <c r="H6" s="115"/>
      <c r="I6" s="115"/>
      <c r="J6" s="215"/>
      <c r="K6" s="218"/>
    </row>
    <row r="7" spans="1:11" ht="13.7" customHeight="1" x14ac:dyDescent="0.15">
      <c r="A7" s="84" t="s">
        <v>7</v>
      </c>
      <c r="B7" s="83" t="s">
        <v>153</v>
      </c>
      <c r="C7" s="83" t="s">
        <v>154</v>
      </c>
      <c r="D7" s="83" t="s">
        <v>155</v>
      </c>
      <c r="E7" s="83" t="s">
        <v>156</v>
      </c>
      <c r="F7" s="83" t="s">
        <v>157</v>
      </c>
      <c r="G7" s="83" t="s">
        <v>158</v>
      </c>
      <c r="H7" s="83" t="s">
        <v>159</v>
      </c>
      <c r="I7" s="83" t="s">
        <v>160</v>
      </c>
      <c r="J7" s="219" t="s">
        <v>161</v>
      </c>
      <c r="K7" s="220"/>
    </row>
    <row r="8" spans="1:11" ht="13.7" customHeight="1" x14ac:dyDescent="0.15">
      <c r="A8" s="85" t="s">
        <v>19</v>
      </c>
      <c r="B8" s="82">
        <v>0</v>
      </c>
      <c r="C8" s="82">
        <v>0</v>
      </c>
      <c r="D8" s="82">
        <v>0</v>
      </c>
      <c r="E8" s="82">
        <v>0</v>
      </c>
      <c r="F8" s="82">
        <v>0</v>
      </c>
      <c r="G8" s="82">
        <v>0</v>
      </c>
      <c r="H8" s="82">
        <v>0</v>
      </c>
      <c r="I8" s="82">
        <v>0</v>
      </c>
      <c r="J8" s="221">
        <v>0</v>
      </c>
      <c r="K8" s="222"/>
    </row>
    <row r="9" spans="1:11" ht="13.7" customHeight="1" x14ac:dyDescent="0.15">
      <c r="A9" s="85" t="s">
        <v>20</v>
      </c>
      <c r="B9" s="82">
        <v>0</v>
      </c>
      <c r="C9" s="82">
        <v>0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82">
        <v>0</v>
      </c>
      <c r="J9" s="221" t="s">
        <v>79</v>
      </c>
      <c r="K9" s="222"/>
    </row>
    <row r="10" spans="1:11" ht="13.7" customHeight="1" x14ac:dyDescent="0.15">
      <c r="A10" s="85" t="s">
        <v>21</v>
      </c>
      <c r="B10" s="82">
        <v>0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82">
        <v>0</v>
      </c>
      <c r="J10" s="221" t="s">
        <v>79</v>
      </c>
      <c r="K10" s="222"/>
    </row>
    <row r="11" spans="1:11" ht="13.7" customHeight="1" x14ac:dyDescent="0.15">
      <c r="A11" s="85" t="s">
        <v>22</v>
      </c>
      <c r="B11" s="82">
        <v>0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221" t="s">
        <v>79</v>
      </c>
      <c r="K11" s="222"/>
    </row>
    <row r="12" spans="1:11" ht="13.7" customHeight="1" x14ac:dyDescent="0.15">
      <c r="A12" s="85" t="s">
        <v>23</v>
      </c>
      <c r="B12" s="82">
        <v>0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  <c r="J12" s="221" t="s">
        <v>79</v>
      </c>
      <c r="K12" s="222"/>
    </row>
    <row r="13" spans="1:11" ht="13.7" customHeight="1" x14ac:dyDescent="0.15">
      <c r="A13" s="85" t="s">
        <v>24</v>
      </c>
      <c r="B13" s="82">
        <v>0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82">
        <v>0</v>
      </c>
      <c r="J13" s="221" t="s">
        <v>79</v>
      </c>
      <c r="K13" s="222"/>
    </row>
    <row r="14" spans="1:11" ht="13.7" customHeight="1" x14ac:dyDescent="0.15">
      <c r="A14" s="85" t="s">
        <v>25</v>
      </c>
      <c r="B14" s="82">
        <v>0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82">
        <v>0</v>
      </c>
      <c r="J14" s="221" t="s">
        <v>79</v>
      </c>
      <c r="K14" s="222"/>
    </row>
    <row r="15" spans="1:11" ht="13.7" customHeight="1" x14ac:dyDescent="0.15">
      <c r="A15" s="85" t="s">
        <v>26</v>
      </c>
      <c r="B15" s="82">
        <v>0</v>
      </c>
      <c r="C15" s="82">
        <v>0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82">
        <v>0</v>
      </c>
      <c r="J15" s="221" t="s">
        <v>79</v>
      </c>
      <c r="K15" s="222"/>
    </row>
    <row r="16" spans="1:11" ht="13.7" customHeight="1" x14ac:dyDescent="0.15">
      <c r="A16" s="85" t="s">
        <v>27</v>
      </c>
      <c r="B16" s="82">
        <v>0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82">
        <v>0</v>
      </c>
      <c r="J16" s="221" t="s">
        <v>79</v>
      </c>
      <c r="K16" s="222"/>
    </row>
    <row r="17" spans="1:11" ht="13.7" customHeight="1" x14ac:dyDescent="0.15">
      <c r="A17" s="85" t="s">
        <v>28</v>
      </c>
      <c r="B17" s="82">
        <v>0</v>
      </c>
      <c r="C17" s="82">
        <v>0</v>
      </c>
      <c r="D17" s="82">
        <v>0</v>
      </c>
      <c r="E17" s="82">
        <v>0</v>
      </c>
      <c r="F17" s="82">
        <v>0</v>
      </c>
      <c r="G17" s="82">
        <v>0</v>
      </c>
      <c r="H17" s="82">
        <v>0</v>
      </c>
      <c r="I17" s="82">
        <v>0</v>
      </c>
      <c r="J17" s="221" t="s">
        <v>79</v>
      </c>
      <c r="K17" s="222"/>
    </row>
    <row r="18" spans="1:11" ht="13.7" customHeight="1" x14ac:dyDescent="0.15">
      <c r="A18" s="85" t="s">
        <v>29</v>
      </c>
      <c r="B18" s="82">
        <v>0</v>
      </c>
      <c r="C18" s="82">
        <v>0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82">
        <v>0</v>
      </c>
      <c r="J18" s="221" t="s">
        <v>79</v>
      </c>
      <c r="K18" s="222"/>
    </row>
    <row r="19" spans="1:11" ht="13.7" customHeight="1" x14ac:dyDescent="0.15">
      <c r="A19" s="85" t="s">
        <v>30</v>
      </c>
      <c r="B19" s="82">
        <v>0</v>
      </c>
      <c r="C19" s="82">
        <v>0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82">
        <v>0</v>
      </c>
      <c r="J19" s="221" t="s">
        <v>79</v>
      </c>
      <c r="K19" s="222"/>
    </row>
    <row r="20" spans="1:11" ht="13.7" customHeight="1" x14ac:dyDescent="0.15">
      <c r="A20" s="85" t="s">
        <v>31</v>
      </c>
      <c r="B20" s="82">
        <v>0</v>
      </c>
      <c r="C20" s="82">
        <v>0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0</v>
      </c>
      <c r="J20" s="221" t="s">
        <v>79</v>
      </c>
      <c r="K20" s="222"/>
    </row>
    <row r="21" spans="1:11" ht="13.7" customHeight="1" x14ac:dyDescent="0.15">
      <c r="A21" s="85" t="s">
        <v>32</v>
      </c>
      <c r="B21" s="82">
        <v>0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221" t="s">
        <v>79</v>
      </c>
      <c r="K21" s="222"/>
    </row>
    <row r="22" spans="1:11" ht="13.7" customHeight="1" x14ac:dyDescent="0.15">
      <c r="A22" s="85" t="s">
        <v>33</v>
      </c>
      <c r="B22" s="82">
        <v>0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0</v>
      </c>
      <c r="J22" s="221" t="s">
        <v>79</v>
      </c>
      <c r="K22" s="222"/>
    </row>
    <row r="23" spans="1:11" ht="13.7" customHeight="1" x14ac:dyDescent="0.15">
      <c r="A23" s="85" t="s">
        <v>34</v>
      </c>
      <c r="B23" s="82">
        <v>0</v>
      </c>
      <c r="C23" s="82">
        <v>0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82">
        <v>0</v>
      </c>
      <c r="J23" s="221" t="s">
        <v>79</v>
      </c>
      <c r="K23" s="222"/>
    </row>
    <row r="24" spans="1:11" ht="13.7" customHeight="1" x14ac:dyDescent="0.15">
      <c r="A24" s="85" t="s">
        <v>35</v>
      </c>
      <c r="B24" s="82">
        <v>0</v>
      </c>
      <c r="C24" s="82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0</v>
      </c>
      <c r="J24" s="221" t="s">
        <v>79</v>
      </c>
      <c r="K24" s="222"/>
    </row>
    <row r="25" spans="1:11" ht="13.7" customHeight="1" thickBot="1" x14ac:dyDescent="0.2">
      <c r="A25" s="86" t="s">
        <v>36</v>
      </c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223" t="s">
        <v>79</v>
      </c>
      <c r="K25" s="224"/>
    </row>
  </sheetData>
  <mergeCells count="31">
    <mergeCell ref="J22:K22"/>
    <mergeCell ref="J23:K23"/>
    <mergeCell ref="J24:K24"/>
    <mergeCell ref="J25:K25"/>
    <mergeCell ref="J17:K17"/>
    <mergeCell ref="J18:K18"/>
    <mergeCell ref="J19:K19"/>
    <mergeCell ref="J20:K20"/>
    <mergeCell ref="J21:K21"/>
    <mergeCell ref="J12:K12"/>
    <mergeCell ref="J13:K13"/>
    <mergeCell ref="J14:K14"/>
    <mergeCell ref="J15:K15"/>
    <mergeCell ref="J16:K16"/>
    <mergeCell ref="J7:K7"/>
    <mergeCell ref="J8:K8"/>
    <mergeCell ref="J9:K9"/>
    <mergeCell ref="J10:K10"/>
    <mergeCell ref="J11:K11"/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9&amp;RPrzewodniczący Rady Gminy
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Machaj Małgorzata</cp:lastModifiedBy>
  <cp:lastPrinted>2020-11-25T06:59:22Z</cp:lastPrinted>
  <dcterms:created xsi:type="dcterms:W3CDTF">2009-06-17T07:33:19Z</dcterms:created>
  <dcterms:modified xsi:type="dcterms:W3CDTF">2020-11-25T07:02:26Z</dcterms:modified>
</cp:coreProperties>
</file>