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C:\Users\malgorzata.machaj\Documents\Moje dokumenty\Uchwały Rady Gminy\kadencja 2018-2023\2020\XXVI-sesja - 27 maj-bez sołtysów-epidemia\196-WPF\"/>
    </mc:Choice>
  </mc:AlternateContent>
  <xr:revisionPtr revIDLastSave="0" documentId="13_ncr:1_{355030F9-3BF0-4799-B433-0DC09C56DDA9}" xr6:coauthVersionLast="45" xr6:coauthVersionMax="45" xr10:uidLastSave="{00000000-0000-0000-0000-000000000000}"/>
  <bookViews>
    <workbookView xWindow="-120" yWindow="-120" windowWidth="29040" windowHeight="15840" activeTab="8" xr2:uid="{00000000-000D-0000-FFFF-FFFF00000000}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E10" i="8" l="1"/>
  <c r="E9" i="8"/>
  <c r="E8" i="8"/>
  <c r="E7" i="8"/>
  <c r="E6" i="8"/>
  <c r="G13" i="5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D27" i="1"/>
  <c r="J26" i="5" s="1"/>
  <c r="D26" i="1"/>
  <c r="I25" i="5" s="1"/>
  <c r="I24" i="5"/>
  <c r="D24" i="1"/>
  <c r="J23" i="5" s="1"/>
  <c r="D23" i="1"/>
  <c r="J22" i="5" s="1"/>
  <c r="D22" i="1"/>
  <c r="I21" i="5" s="1"/>
  <c r="D21" i="1"/>
  <c r="I20" i="5" s="1"/>
  <c r="D20" i="1"/>
  <c r="J19" i="5" s="1"/>
  <c r="D19" i="1"/>
  <c r="J18" i="5" s="1"/>
  <c r="D18" i="1"/>
  <c r="I17" i="5" s="1"/>
  <c r="D17" i="1"/>
  <c r="I16" i="5" s="1"/>
  <c r="D16" i="1"/>
  <c r="J15" i="5" s="1"/>
  <c r="D15" i="1"/>
  <c r="J14" i="5" s="1"/>
  <c r="D14" i="1"/>
  <c r="I13" i="5" s="1"/>
  <c r="D13" i="1"/>
  <c r="I12" i="5" s="1"/>
  <c r="D12" i="1"/>
  <c r="J11" i="5" s="1"/>
  <c r="D11" i="1"/>
  <c r="J10" i="5" s="1"/>
  <c r="I10" i="5" l="1"/>
  <c r="I14" i="5"/>
  <c r="I18" i="5"/>
  <c r="I22" i="5"/>
  <c r="I26" i="5"/>
  <c r="J12" i="5"/>
  <c r="J16" i="5"/>
  <c r="J20" i="5"/>
  <c r="J24" i="5"/>
  <c r="I11" i="5"/>
  <c r="I15" i="5"/>
  <c r="I19" i="5"/>
  <c r="I23" i="5"/>
  <c r="J13" i="5"/>
  <c r="J17" i="5"/>
  <c r="J21" i="5"/>
  <c r="J25" i="5"/>
  <c r="M27" i="1"/>
  <c r="M26" i="1"/>
  <c r="C26" i="1" s="1"/>
  <c r="B25" i="3" s="1"/>
  <c r="M25" i="1"/>
  <c r="M24" i="1"/>
  <c r="C24" i="1" s="1"/>
  <c r="B23" i="3" s="1"/>
  <c r="M23" i="1"/>
  <c r="C23" i="1" s="1"/>
  <c r="B22" i="3" s="1"/>
  <c r="M22" i="1"/>
  <c r="C22" i="1" s="1"/>
  <c r="B21" i="3" s="1"/>
  <c r="M21" i="1"/>
  <c r="C21" i="1" s="1"/>
  <c r="B20" i="3" s="1"/>
  <c r="M20" i="1"/>
  <c r="C20" i="1" s="1"/>
  <c r="B19" i="3" s="1"/>
  <c r="M19" i="1"/>
  <c r="M18" i="1"/>
  <c r="C18" i="1" s="1"/>
  <c r="B17" i="3" s="1"/>
  <c r="M17" i="1"/>
  <c r="M16" i="1"/>
  <c r="C16" i="1" s="1"/>
  <c r="B15" i="3" s="1"/>
  <c r="M15" i="1"/>
  <c r="C15" i="1" s="1"/>
  <c r="B14" i="3" s="1"/>
  <c r="M14" i="1"/>
  <c r="C14" i="1" s="1"/>
  <c r="B13" i="3" s="1"/>
  <c r="M13" i="1"/>
  <c r="C13" i="1" s="1"/>
  <c r="B12" i="3" s="1"/>
  <c r="M12" i="1"/>
  <c r="C12" i="1" s="1"/>
  <c r="B11" i="3" s="1"/>
  <c r="M11" i="1"/>
  <c r="C27" i="1"/>
  <c r="B26" i="3" s="1"/>
  <c r="C25" i="1"/>
  <c r="B24" i="3" s="1"/>
  <c r="C19" i="1"/>
  <c r="B18" i="3" s="1"/>
  <c r="C17" i="1"/>
  <c r="B16" i="3" s="1"/>
  <c r="C11" i="1"/>
  <c r="B10" i="3" s="1"/>
  <c r="C26" i="3" l="1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D10" i="1"/>
  <c r="I9" i="5" l="1"/>
  <c r="J9" i="5"/>
  <c r="C10" i="1"/>
  <c r="B9" i="3" s="1"/>
</calcChain>
</file>

<file path=xl/sharedStrings.xml><?xml version="1.0" encoding="utf-8"?>
<sst xmlns="http://schemas.openxmlformats.org/spreadsheetml/2006/main" count="575" uniqueCount="231">
  <si>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</si>
  <si>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</si>
  <si>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</si>
  <si>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</si>
  <si>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</si>
  <si>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</si>
  <si>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</si>
  <si>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</si>
  <si>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</si>
  <si>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</si>
  <si>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</si>
  <si>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</si>
  <si>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</si>
  <si>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</si>
  <si>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</si>
  <si>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</si>
  <si>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</si>
  <si>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</si>
  <si>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</si>
  <si>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</si>
  <si>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</si>
  <si>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</si>
  <si>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</si>
  <si>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</si>
  <si>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</si>
  <si>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</si>
  <si>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</si>
  <si>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</si>
  <si>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</si>
  <si>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</si>
  <si>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</si>
  <si>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</si>
  <si>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</si>
  <si>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</si>
  <si>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</si>
  <si>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</si>
  <si>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</si>
  <si>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</si>
  <si>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</si>
  <si>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</si>
  <si>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</si>
  <si>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</si>
  <si>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</si>
  <si>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</si>
  <si>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</si>
  <si>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</si>
  <si>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</si>
  <si>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</si>
  <si>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</si>
  <si>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</si>
  <si>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</si>
  <si>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</si>
  <si>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</si>
  <si>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</si>
  <si>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</si>
  <si>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</si>
  <si>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</si>
  <si>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</si>
  <si>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</si>
  <si>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</si>
  <si>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</si>
  <si>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</si>
  <si>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</si>
  <si>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</si>
  <si>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</si>
  <si>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</si>
  <si>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</si>
  <si>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</si>
  <si>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</si>
  <si>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</si>
  <si>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</si>
  <si>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</si>
  <si>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</si>
  <si>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</si>
  <si>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</si>
  <si>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</si>
  <si>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</si>
  <si>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</si>
  <si>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0,00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</si>
  <si>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</si>
  <si>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</si>
  <si>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</si>
  <si>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</si>
  <si>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</si>
  <si>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</si>
  <si>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</si>
  <si>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</si>
  <si>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11,58%</t>
  </si>
  <si>
    <t>TAK</t>
  </si>
  <si>
    <t>7,43%</t>
  </si>
  <si>
    <t>9,89%</t>
  </si>
  <si>
    <t>8,89%</t>
  </si>
  <si>
    <t>11,46%</t>
  </si>
  <si>
    <t>8,94%</t>
  </si>
  <si>
    <t>11,88%</t>
  </si>
  <si>
    <t>8,65%</t>
  </si>
  <si>
    <t>11,89%</t>
  </si>
  <si>
    <t>8,28%</t>
  </si>
  <si>
    <t>10,53%</t>
  </si>
  <si>
    <t>8,01%</t>
  </si>
  <si>
    <t>9,75%</t>
  </si>
  <si>
    <t>7,76%</t>
  </si>
  <si>
    <t>10,18%</t>
  </si>
  <si>
    <t>7,52%</t>
  </si>
  <si>
    <t>10,08%</t>
  </si>
  <si>
    <t>10,80%</t>
  </si>
  <si>
    <t>7,26%</t>
  </si>
  <si>
    <t>10,12%</t>
  </si>
  <si>
    <t>10,82%</t>
  </si>
  <si>
    <t>7,38%</t>
  </si>
  <si>
    <t>9,93%</t>
  </si>
  <si>
    <t>10,63%</t>
  </si>
  <si>
    <t>4,94%</t>
  </si>
  <si>
    <t>9,78%</t>
  </si>
  <si>
    <t>10,35%</t>
  </si>
  <si>
    <t>5,39%</t>
  </si>
  <si>
    <t>10,31%</t>
  </si>
  <si>
    <t>10,05%</t>
  </si>
  <si>
    <t>5,98%</t>
  </si>
  <si>
    <t>11,41%</t>
  </si>
  <si>
    <t>10,02%</t>
  </si>
  <si>
    <t>6,36%</t>
  </si>
  <si>
    <t>11,71%</t>
  </si>
  <si>
    <t>10,26%</t>
  </si>
  <si>
    <t>10,48%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</si>
  <si>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</si>
  <si>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</si>
  <si>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</si>
  <si>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</si>
  <si>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</si>
  <si>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</si>
  <si>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</si>
  <si>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</si>
  <si>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</si>
  <si>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</si>
  <si>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</si>
  <si>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</si>
  <si>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</si>
  <si>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</si>
  <si>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</si>
  <si>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</si>
  <si>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</si>
  <si>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</si>
  <si>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</si>
  <si>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</si>
  <si>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</si>
  <si>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</si>
  <si>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</si>
  <si>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</si>
  <si>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</si>
  <si>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</si>
  <si>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</si>
  <si>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</si>
  <si>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</si>
  <si>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</si>
  <si>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</si>
  <si>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</si>
  <si>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</si>
  <si>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</si>
  <si>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</si>
  <si>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</si>
  <si>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</si>
  <si>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</si>
  <si>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</si>
  <si>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</si>
  <si>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</si>
  <si>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</si>
  <si>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</si>
  <si>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</si>
  <si>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</si>
  <si>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</si>
  <si>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</si>
  <si>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</si>
  <si>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</si>
  <si>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</si>
  <si>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</si>
  <si>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</si>
  <si>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</si>
  <si>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</si>
  <si>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</si>
  <si>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</si>
  <si>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</si>
  <si>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</si>
  <si>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</si>
  <si>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</si>
  <si>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</si>
  <si>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</si>
  <si>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</si>
  <si>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</si>
  <si>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</si>
  <si>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</si>
  <si>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</si>
  <si>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</si>
  <si>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</si>
  <si>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</si>
  <si>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Nadwyżka budżetowa z lat ubiegłych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</si>
  <si>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</si>
  <si>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</si>
  <si>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</si>
  <si>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</si>
  <si>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</si>
  <si>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</si>
  <si>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</si>
  <si>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</si>
  <si>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</si>
  <si>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</si>
  <si>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</si>
  <si>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</si>
  <si>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</si>
  <si>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</si>
  <si>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</si>
  <si>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</si>
  <si>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</si>
  <si>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</si>
  <si>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</si>
  <si>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</si>
  <si>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</si>
  <si>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</si>
  <si>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</si>
  <si>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</si>
  <si>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</si>
  <si>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</si>
  <si>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</si>
  <si>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</si>
  <si>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</si>
  <si>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</si>
  <si>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</si>
  <si>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WIELOLETNIA PROGNOZA FINANSOWA GMINY MRĄGOWO NA LAT 2020-2037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</si>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</sst>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2" x14ac:knownFonts="1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19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0" fontId="3" fillId="15" borderId="2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25" xfId="0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center" vertical="center" wrapText="1"/>
    </xf>
    <xf numFmtId="39" fontId="3" fillId="22" borderId="26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3" fillId="21" borderId="6" xfId="0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39" fontId="3" fillId="25" borderId="19" xfId="0" applyNumberFormat="1" applyFont="1" applyFill="1" applyBorder="1" applyAlignment="1">
      <alignment horizontal="center" vertical="center" wrapText="1"/>
    </xf>
    <xf numFmtId="0" fontId="7" fillId="24" borderId="27" xfId="0" applyFont="1" applyFill="1" applyBorder="1" applyAlignment="1">
      <alignment horizontal="center" vertical="center" wrapText="1"/>
    </xf>
    <xf numFmtId="39" fontId="3" fillId="25" borderId="28" xfId="0" applyNumberFormat="1" applyFont="1" applyFill="1" applyBorder="1" applyAlignment="1">
      <alignment horizontal="center" vertical="center" wrapText="1"/>
    </xf>
    <xf numFmtId="0" fontId="7" fillId="24" borderId="32" xfId="0" applyFont="1" applyFill="1" applyBorder="1" applyAlignment="1">
      <alignment horizontal="center" vertical="center" wrapText="1"/>
    </xf>
    <xf numFmtId="0" fontId="3" fillId="23" borderId="33" xfId="0" applyFont="1" applyFill="1" applyBorder="1" applyAlignment="1">
      <alignment horizontal="center" vertical="center" wrapText="1"/>
    </xf>
    <xf numFmtId="0" fontId="3" fillId="23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19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18" xfId="0" applyNumberFormat="1" applyFont="1" applyFill="1" applyBorder="1" applyAlignment="1">
      <alignment horizontal="center" vertical="center" wrapText="1"/>
    </xf>
    <xf numFmtId="10" fontId="3" fillId="25" borderId="28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10" fontId="3" fillId="25" borderId="29" xfId="0" applyNumberFormat="1" applyFont="1" applyFill="1" applyBorder="1" applyAlignment="1">
      <alignment horizontal="center" vertical="center" wrapText="1"/>
    </xf>
    <xf numFmtId="164" fontId="3" fillId="25" borderId="28" xfId="0" applyNumberFormat="1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19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6" xfId="0" applyNumberFormat="1" applyFont="1" applyFill="1" applyBorder="1" applyAlignment="1">
      <alignment horizontal="right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14" borderId="19" xfId="0" applyNumberFormat="1" applyFont="1" applyFill="1" applyBorder="1" applyAlignment="1">
      <alignment horizontal="right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1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39" fontId="3" fillId="17" borderId="24" xfId="0" applyNumberFormat="1" applyFont="1" applyFill="1" applyBorder="1" applyAlignment="1">
      <alignment horizontal="right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39" fontId="3" fillId="22" borderId="39" xfId="0" applyNumberFormat="1" applyFont="1" applyFill="1" applyBorder="1" applyAlignment="1">
      <alignment horizontal="right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30" xfId="0" applyFont="1" applyFill="1" applyBorder="1" applyAlignment="1">
      <alignment horizontal="center" vertical="center" wrapText="1"/>
    </xf>
    <xf numFmtId="0" fontId="3" fillId="23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39" fontId="3" fillId="28" borderId="19" xfId="0" applyNumberFormat="1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0" fontId="3" fillId="26" borderId="3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36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3" fillId="29" borderId="3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36" xfId="0" applyFont="1" applyFill="1" applyBorder="1" applyAlignment="1">
      <alignment horizontal="center" vertical="center" wrapText="1"/>
    </xf>
    <xf numFmtId="0" fontId="3" fillId="29" borderId="3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39" fontId="3" fillId="34" borderId="19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workbookViewId="0">
      <selection activeCell="E28" sqref="E28"/>
    </sheetView>
  </sheetViews>
  <sheetFormatPr defaultRowHeight="10.5" x14ac:dyDescent="0.15"/>
  <cols>
    <col min="1" max="1" width="4.5" customWidth="1"/>
    <col min="2" max="2" width="3.33203125" customWidth="1"/>
    <col min="3" max="5" width="17.1640625" customWidth="1"/>
    <col min="6" max="6" width="15.8320312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6.6640625" customWidth="1"/>
    <col min="12" max="12" width="17.33203125" customWidth="1"/>
    <col min="13" max="13" width="7.1640625" customWidth="1"/>
    <col min="14" max="14" width="9.33203125" customWidth="1"/>
    <col min="15" max="15" width="17.33203125" customWidth="1"/>
    <col min="16" max="16" width="8.83203125" customWidth="1"/>
    <col min="17" max="17" width="8.5" customWidth="1"/>
    <col min="18" max="18" width="2.6640625" customWidth="1"/>
  </cols>
  <sheetData>
    <row r="1" spans="1:17" ht="16.5" customHeight="1" x14ac:dyDescent="0.15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17" t="s">
        <v>228</v>
      </c>
      <c r="P1" s="117"/>
      <c r="Q1" s="117"/>
    </row>
    <row r="2" spans="1:17" ht="12.75" customHeight="1" x14ac:dyDescent="0.15">
      <c r="B2" s="1"/>
      <c r="C2" s="1"/>
      <c r="D2" s="1"/>
      <c r="E2" s="1"/>
      <c r="F2" s="1"/>
      <c r="G2" s="1"/>
      <c r="H2" s="1"/>
      <c r="I2" s="1"/>
    </row>
    <row r="3" spans="1:17" ht="33" customHeight="1" x14ac:dyDescent="0.15">
      <c r="A3" s="116" t="s">
        <v>227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7" ht="16.5" customHeight="1" thickBot="1" x14ac:dyDescent="0.2">
      <c r="B4" s="3" t="s">
        <v>0</v>
      </c>
      <c r="C4" s="3"/>
      <c r="D4" s="3"/>
      <c r="E4" s="3"/>
      <c r="F4" s="3"/>
      <c r="G4" s="3"/>
    </row>
    <row r="5" spans="1:17" ht="24" customHeight="1" x14ac:dyDescent="0.15">
      <c r="A5" s="123" t="s">
        <v>170</v>
      </c>
      <c r="B5" s="124"/>
      <c r="C5" s="127" t="s">
        <v>171</v>
      </c>
      <c r="D5" s="118" t="s">
        <v>1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9"/>
    </row>
    <row r="6" spans="1:17" ht="22.5" customHeight="1" x14ac:dyDescent="0.15">
      <c r="A6" s="125"/>
      <c r="B6" s="126"/>
      <c r="C6" s="122"/>
      <c r="D6" s="122" t="s">
        <v>172</v>
      </c>
      <c r="E6" s="120" t="s">
        <v>1</v>
      </c>
      <c r="F6" s="120"/>
      <c r="G6" s="120"/>
      <c r="H6" s="120"/>
      <c r="I6" s="120"/>
      <c r="J6" s="120"/>
      <c r="K6" s="120"/>
      <c r="L6" s="120"/>
      <c r="M6" s="122" t="s">
        <v>176</v>
      </c>
      <c r="N6" s="122"/>
      <c r="O6" s="120" t="s">
        <v>2</v>
      </c>
      <c r="P6" s="120"/>
      <c r="Q6" s="121"/>
    </row>
    <row r="7" spans="1:17" ht="34.5" customHeight="1" x14ac:dyDescent="0.15">
      <c r="A7" s="125"/>
      <c r="B7" s="126"/>
      <c r="C7" s="122"/>
      <c r="D7" s="122"/>
      <c r="E7" s="120" t="s">
        <v>3</v>
      </c>
      <c r="F7" s="120" t="s">
        <v>4</v>
      </c>
      <c r="G7" s="122" t="s">
        <v>173</v>
      </c>
      <c r="H7" s="122"/>
      <c r="I7" s="122" t="s">
        <v>174</v>
      </c>
      <c r="J7" s="122"/>
      <c r="K7" s="122" t="s">
        <v>175</v>
      </c>
      <c r="L7" s="10" t="s">
        <v>2</v>
      </c>
      <c r="M7" s="122"/>
      <c r="N7" s="122"/>
      <c r="O7" s="122" t="s">
        <v>177</v>
      </c>
      <c r="P7" s="120" t="s">
        <v>5</v>
      </c>
      <c r="Q7" s="121"/>
    </row>
    <row r="8" spans="1:17" ht="81" customHeight="1" x14ac:dyDescent="0.15">
      <c r="A8" s="125"/>
      <c r="B8" s="126"/>
      <c r="C8" s="122"/>
      <c r="D8" s="122"/>
      <c r="E8" s="120"/>
      <c r="F8" s="120"/>
      <c r="G8" s="122"/>
      <c r="H8" s="122"/>
      <c r="I8" s="122"/>
      <c r="J8" s="122"/>
      <c r="K8" s="122"/>
      <c r="L8" s="11" t="s">
        <v>6</v>
      </c>
      <c r="M8" s="122"/>
      <c r="N8" s="122"/>
      <c r="O8" s="122"/>
      <c r="P8" s="120"/>
      <c r="Q8" s="121"/>
    </row>
    <row r="9" spans="1:17" ht="13.9" customHeight="1" x14ac:dyDescent="0.15">
      <c r="A9" s="113" t="s">
        <v>7</v>
      </c>
      <c r="B9" s="114"/>
      <c r="C9" s="51" t="s">
        <v>8</v>
      </c>
      <c r="D9" s="51" t="s">
        <v>9</v>
      </c>
      <c r="E9" s="51" t="s">
        <v>10</v>
      </c>
      <c r="F9" s="51" t="s">
        <v>11</v>
      </c>
      <c r="G9" s="114" t="s">
        <v>12</v>
      </c>
      <c r="H9" s="114"/>
      <c r="I9" s="114" t="s">
        <v>13</v>
      </c>
      <c r="J9" s="114"/>
      <c r="K9" s="51" t="s">
        <v>14</v>
      </c>
      <c r="L9" s="51" t="s">
        <v>15</v>
      </c>
      <c r="M9" s="114" t="s">
        <v>16</v>
      </c>
      <c r="N9" s="114"/>
      <c r="O9" s="51" t="s">
        <v>17</v>
      </c>
      <c r="P9" s="114" t="s">
        <v>18</v>
      </c>
      <c r="Q9" s="115"/>
    </row>
    <row r="10" spans="1:17" ht="13.7" customHeight="1" x14ac:dyDescent="0.15">
      <c r="A10" s="109" t="s">
        <v>19</v>
      </c>
      <c r="B10" s="110"/>
      <c r="C10" s="8">
        <f>SUM(D10,M10)</f>
        <v>44244058.960000001</v>
      </c>
      <c r="D10" s="8">
        <f>SUM(E10:K10)</f>
        <v>39119509.719999999</v>
      </c>
      <c r="E10" s="8">
        <v>5254645</v>
      </c>
      <c r="F10" s="8">
        <v>450000</v>
      </c>
      <c r="G10" s="111">
        <v>7738853</v>
      </c>
      <c r="H10" s="111"/>
      <c r="I10" s="111">
        <v>14664170.640000001</v>
      </c>
      <c r="J10" s="111"/>
      <c r="K10" s="8">
        <v>11011841.08</v>
      </c>
      <c r="L10" s="8">
        <v>5273732</v>
      </c>
      <c r="M10" s="111">
        <v>5124549.24</v>
      </c>
      <c r="N10" s="111"/>
      <c r="O10" s="8">
        <v>1100000</v>
      </c>
      <c r="P10" s="111">
        <v>4024549.24</v>
      </c>
      <c r="Q10" s="112"/>
    </row>
    <row r="11" spans="1:17" ht="13.7" customHeight="1" x14ac:dyDescent="0.15">
      <c r="A11" s="109" t="s">
        <v>20</v>
      </c>
      <c r="B11" s="110"/>
      <c r="C11" s="94">
        <f t="shared" ref="C11:C27" si="0">SUM(D11,M11)</f>
        <v>43367751</v>
      </c>
      <c r="D11" s="94">
        <f t="shared" ref="D11:D27" si="1">SUM(E11:K11)</f>
        <v>38800000</v>
      </c>
      <c r="E11" s="8">
        <v>5450000</v>
      </c>
      <c r="F11" s="8">
        <v>500000</v>
      </c>
      <c r="G11" s="111">
        <v>7950000</v>
      </c>
      <c r="H11" s="111"/>
      <c r="I11" s="111">
        <v>13650000</v>
      </c>
      <c r="J11" s="111"/>
      <c r="K11" s="8">
        <v>11250000</v>
      </c>
      <c r="L11" s="8">
        <v>5379200</v>
      </c>
      <c r="M11" s="111">
        <f t="shared" ref="M11:M27" si="2">SUM(O11:Q11)</f>
        <v>4567751</v>
      </c>
      <c r="N11" s="111"/>
      <c r="O11" s="8">
        <v>1293484</v>
      </c>
      <c r="P11" s="111">
        <v>3274267</v>
      </c>
      <c r="Q11" s="112"/>
    </row>
    <row r="12" spans="1:17" ht="13.7" customHeight="1" x14ac:dyDescent="0.15">
      <c r="A12" s="109" t="s">
        <v>21</v>
      </c>
      <c r="B12" s="110"/>
      <c r="C12" s="94">
        <f t="shared" si="0"/>
        <v>43233500</v>
      </c>
      <c r="D12" s="94">
        <f t="shared" si="1"/>
        <v>39400000</v>
      </c>
      <c r="E12" s="8">
        <v>5600000</v>
      </c>
      <c r="F12" s="8">
        <v>550000</v>
      </c>
      <c r="G12" s="111">
        <v>8050000</v>
      </c>
      <c r="H12" s="111"/>
      <c r="I12" s="111">
        <v>13750000</v>
      </c>
      <c r="J12" s="111"/>
      <c r="K12" s="8">
        <v>11450000</v>
      </c>
      <c r="L12" s="8">
        <v>5486700</v>
      </c>
      <c r="M12" s="111">
        <f t="shared" si="2"/>
        <v>3833500</v>
      </c>
      <c r="N12" s="111"/>
      <c r="O12" s="8">
        <v>1026833</v>
      </c>
      <c r="P12" s="111">
        <v>2806667</v>
      </c>
      <c r="Q12" s="112"/>
    </row>
    <row r="13" spans="1:17" ht="13.7" customHeight="1" x14ac:dyDescent="0.15">
      <c r="A13" s="109" t="s">
        <v>22</v>
      </c>
      <c r="B13" s="110"/>
      <c r="C13" s="94">
        <f t="shared" si="0"/>
        <v>43533500</v>
      </c>
      <c r="D13" s="94">
        <f t="shared" si="1"/>
        <v>39700000</v>
      </c>
      <c r="E13" s="8">
        <v>5700000</v>
      </c>
      <c r="F13" s="8">
        <v>550000</v>
      </c>
      <c r="G13" s="111">
        <v>8100000</v>
      </c>
      <c r="H13" s="111"/>
      <c r="I13" s="111">
        <v>13850000</v>
      </c>
      <c r="J13" s="111"/>
      <c r="K13" s="8">
        <v>11500000</v>
      </c>
      <c r="L13" s="8">
        <v>5596400</v>
      </c>
      <c r="M13" s="111">
        <f t="shared" si="2"/>
        <v>3833500</v>
      </c>
      <c r="N13" s="111"/>
      <c r="O13" s="8">
        <v>1026833</v>
      </c>
      <c r="P13" s="111">
        <v>2806667</v>
      </c>
      <c r="Q13" s="112"/>
    </row>
    <row r="14" spans="1:17" ht="13.7" customHeight="1" x14ac:dyDescent="0.15">
      <c r="A14" s="109" t="s">
        <v>23</v>
      </c>
      <c r="B14" s="110"/>
      <c r="C14" s="94">
        <f t="shared" si="0"/>
        <v>40700000</v>
      </c>
      <c r="D14" s="94">
        <f t="shared" si="1"/>
        <v>39900000</v>
      </c>
      <c r="E14" s="8">
        <v>5700000</v>
      </c>
      <c r="F14" s="8">
        <v>550000</v>
      </c>
      <c r="G14" s="111">
        <v>8150000</v>
      </c>
      <c r="H14" s="111"/>
      <c r="I14" s="111">
        <v>13900000</v>
      </c>
      <c r="J14" s="111"/>
      <c r="K14" s="8">
        <v>11600000</v>
      </c>
      <c r="L14" s="8">
        <v>5708300</v>
      </c>
      <c r="M14" s="111">
        <f t="shared" si="2"/>
        <v>800000</v>
      </c>
      <c r="N14" s="111"/>
      <c r="O14" s="8">
        <v>300000</v>
      </c>
      <c r="P14" s="111">
        <v>500000</v>
      </c>
      <c r="Q14" s="112"/>
    </row>
    <row r="15" spans="1:17" ht="13.7" customHeight="1" x14ac:dyDescent="0.15">
      <c r="A15" s="109" t="s">
        <v>24</v>
      </c>
      <c r="B15" s="110"/>
      <c r="C15" s="94">
        <f t="shared" si="0"/>
        <v>39880000</v>
      </c>
      <c r="D15" s="94">
        <f t="shared" si="1"/>
        <v>39680000</v>
      </c>
      <c r="E15" s="8">
        <v>5800000</v>
      </c>
      <c r="F15" s="8">
        <v>450000</v>
      </c>
      <c r="G15" s="111">
        <v>8150000</v>
      </c>
      <c r="H15" s="111"/>
      <c r="I15" s="111">
        <v>13900000</v>
      </c>
      <c r="J15" s="111"/>
      <c r="K15" s="8">
        <v>11380000</v>
      </c>
      <c r="L15" s="8">
        <v>5822400</v>
      </c>
      <c r="M15" s="111">
        <f t="shared" si="2"/>
        <v>200000</v>
      </c>
      <c r="N15" s="111"/>
      <c r="O15" s="8">
        <v>200000</v>
      </c>
      <c r="P15" s="111">
        <v>0</v>
      </c>
      <c r="Q15" s="112"/>
    </row>
    <row r="16" spans="1:17" ht="13.7" customHeight="1" x14ac:dyDescent="0.15">
      <c r="A16" s="109" t="s">
        <v>25</v>
      </c>
      <c r="B16" s="110"/>
      <c r="C16" s="94">
        <f t="shared" si="0"/>
        <v>39700000</v>
      </c>
      <c r="D16" s="94">
        <f t="shared" si="1"/>
        <v>39650000</v>
      </c>
      <c r="E16" s="8">
        <v>5800000</v>
      </c>
      <c r="F16" s="8">
        <v>450000</v>
      </c>
      <c r="G16" s="111">
        <v>8200000</v>
      </c>
      <c r="H16" s="111"/>
      <c r="I16" s="111">
        <v>13750000</v>
      </c>
      <c r="J16" s="111"/>
      <c r="K16" s="8">
        <v>11450000</v>
      </c>
      <c r="L16" s="8">
        <v>5938800</v>
      </c>
      <c r="M16" s="111">
        <f t="shared" si="2"/>
        <v>50000</v>
      </c>
      <c r="N16" s="111"/>
      <c r="O16" s="8">
        <v>50000</v>
      </c>
      <c r="P16" s="111">
        <v>0</v>
      </c>
      <c r="Q16" s="112"/>
    </row>
    <row r="17" spans="1:17" ht="13.7" customHeight="1" x14ac:dyDescent="0.15">
      <c r="A17" s="109" t="s">
        <v>26</v>
      </c>
      <c r="B17" s="110"/>
      <c r="C17" s="94">
        <f t="shared" si="0"/>
        <v>39978000</v>
      </c>
      <c r="D17" s="94">
        <f t="shared" si="1"/>
        <v>39928000</v>
      </c>
      <c r="E17" s="8">
        <v>5828000</v>
      </c>
      <c r="F17" s="8">
        <v>450000</v>
      </c>
      <c r="G17" s="111">
        <v>8250000</v>
      </c>
      <c r="H17" s="111"/>
      <c r="I17" s="111">
        <v>13900000</v>
      </c>
      <c r="J17" s="111"/>
      <c r="K17" s="8">
        <v>11500000</v>
      </c>
      <c r="L17" s="8">
        <v>6057600</v>
      </c>
      <c r="M17" s="111">
        <f t="shared" si="2"/>
        <v>50000</v>
      </c>
      <c r="N17" s="111"/>
      <c r="O17" s="8">
        <v>50000</v>
      </c>
      <c r="P17" s="111">
        <v>0</v>
      </c>
      <c r="Q17" s="112"/>
    </row>
    <row r="18" spans="1:17" ht="13.7" customHeight="1" x14ac:dyDescent="0.15">
      <c r="A18" s="109" t="s">
        <v>27</v>
      </c>
      <c r="B18" s="110"/>
      <c r="C18" s="94">
        <f t="shared" si="0"/>
        <v>40120000</v>
      </c>
      <c r="D18" s="94">
        <f t="shared" si="1"/>
        <v>40070000</v>
      </c>
      <c r="E18" s="8">
        <v>5850000</v>
      </c>
      <c r="F18" s="8">
        <v>450000</v>
      </c>
      <c r="G18" s="111">
        <v>8300000</v>
      </c>
      <c r="H18" s="111"/>
      <c r="I18" s="111">
        <v>13920000</v>
      </c>
      <c r="J18" s="111"/>
      <c r="K18" s="8">
        <v>11550000</v>
      </c>
      <c r="L18" s="8">
        <v>6178700</v>
      </c>
      <c r="M18" s="111">
        <f t="shared" si="2"/>
        <v>50000</v>
      </c>
      <c r="N18" s="111"/>
      <c r="O18" s="8">
        <v>50000</v>
      </c>
      <c r="P18" s="111">
        <v>0</v>
      </c>
      <c r="Q18" s="112"/>
    </row>
    <row r="19" spans="1:17" ht="13.7" customHeight="1" x14ac:dyDescent="0.15">
      <c r="A19" s="109" t="s">
        <v>28</v>
      </c>
      <c r="B19" s="110"/>
      <c r="C19" s="94">
        <f t="shared" si="0"/>
        <v>40300000</v>
      </c>
      <c r="D19" s="94">
        <f t="shared" si="1"/>
        <v>40250000</v>
      </c>
      <c r="E19" s="8">
        <v>5900000</v>
      </c>
      <c r="F19" s="8">
        <v>450000</v>
      </c>
      <c r="G19" s="111">
        <v>8350000</v>
      </c>
      <c r="H19" s="111"/>
      <c r="I19" s="111">
        <v>13950000</v>
      </c>
      <c r="J19" s="111"/>
      <c r="K19" s="8">
        <v>11600000</v>
      </c>
      <c r="L19" s="8">
        <v>6302200</v>
      </c>
      <c r="M19" s="111">
        <f t="shared" si="2"/>
        <v>50000</v>
      </c>
      <c r="N19" s="111"/>
      <c r="O19" s="8">
        <v>50000</v>
      </c>
      <c r="P19" s="111">
        <v>0</v>
      </c>
      <c r="Q19" s="112"/>
    </row>
    <row r="20" spans="1:17" ht="13.7" customHeight="1" x14ac:dyDescent="0.15">
      <c r="A20" s="109" t="s">
        <v>29</v>
      </c>
      <c r="B20" s="110"/>
      <c r="C20" s="94">
        <f t="shared" si="0"/>
        <v>40420000</v>
      </c>
      <c r="D20" s="94">
        <f t="shared" si="1"/>
        <v>40370000</v>
      </c>
      <c r="E20" s="8">
        <v>5920000</v>
      </c>
      <c r="F20" s="8">
        <v>450000</v>
      </c>
      <c r="G20" s="111">
        <v>8400000</v>
      </c>
      <c r="H20" s="111"/>
      <c r="I20" s="111">
        <v>13980000</v>
      </c>
      <c r="J20" s="111"/>
      <c r="K20" s="8">
        <v>11620000</v>
      </c>
      <c r="L20" s="8">
        <v>6428200</v>
      </c>
      <c r="M20" s="111">
        <f t="shared" si="2"/>
        <v>50000</v>
      </c>
      <c r="N20" s="111"/>
      <c r="O20" s="8">
        <v>50000</v>
      </c>
      <c r="P20" s="111">
        <v>0</v>
      </c>
      <c r="Q20" s="112"/>
    </row>
    <row r="21" spans="1:17" ht="13.7" customHeight="1" x14ac:dyDescent="0.15">
      <c r="A21" s="109" t="s">
        <v>30</v>
      </c>
      <c r="B21" s="110"/>
      <c r="C21" s="94">
        <f t="shared" si="0"/>
        <v>40550000</v>
      </c>
      <c r="D21" s="94">
        <f t="shared" si="1"/>
        <v>40500000</v>
      </c>
      <c r="E21" s="8">
        <v>5950000</v>
      </c>
      <c r="F21" s="8">
        <v>450000</v>
      </c>
      <c r="G21" s="111">
        <v>8450000</v>
      </c>
      <c r="H21" s="111"/>
      <c r="I21" s="111">
        <v>14000000</v>
      </c>
      <c r="J21" s="111"/>
      <c r="K21" s="8">
        <v>11650000</v>
      </c>
      <c r="L21" s="8">
        <v>6556700</v>
      </c>
      <c r="M21" s="111">
        <f t="shared" si="2"/>
        <v>50000</v>
      </c>
      <c r="N21" s="111"/>
      <c r="O21" s="8">
        <v>50000</v>
      </c>
      <c r="P21" s="111">
        <v>0</v>
      </c>
      <c r="Q21" s="112"/>
    </row>
    <row r="22" spans="1:17" ht="13.7" customHeight="1" x14ac:dyDescent="0.15">
      <c r="A22" s="109" t="s">
        <v>31</v>
      </c>
      <c r="B22" s="110"/>
      <c r="C22" s="94">
        <f t="shared" si="0"/>
        <v>40860000</v>
      </c>
      <c r="D22" s="94">
        <f t="shared" si="1"/>
        <v>40810000</v>
      </c>
      <c r="E22" s="8">
        <v>5980000</v>
      </c>
      <c r="F22" s="8">
        <v>450000</v>
      </c>
      <c r="G22" s="111">
        <v>8500000</v>
      </c>
      <c r="H22" s="111"/>
      <c r="I22" s="111">
        <v>14200000</v>
      </c>
      <c r="J22" s="111"/>
      <c r="K22" s="8">
        <v>11680000</v>
      </c>
      <c r="L22" s="8">
        <v>6687800</v>
      </c>
      <c r="M22" s="111">
        <f t="shared" si="2"/>
        <v>50000</v>
      </c>
      <c r="N22" s="111"/>
      <c r="O22" s="8">
        <v>50000</v>
      </c>
      <c r="P22" s="111">
        <v>0</v>
      </c>
      <c r="Q22" s="112"/>
    </row>
    <row r="23" spans="1:17" ht="13.7" customHeight="1" x14ac:dyDescent="0.15">
      <c r="A23" s="109" t="s">
        <v>32</v>
      </c>
      <c r="B23" s="110"/>
      <c r="C23" s="94">
        <f t="shared" si="0"/>
        <v>41300000</v>
      </c>
      <c r="D23" s="94">
        <f t="shared" si="1"/>
        <v>41250000</v>
      </c>
      <c r="E23" s="8">
        <v>6300000</v>
      </c>
      <c r="F23" s="8">
        <v>450000</v>
      </c>
      <c r="G23" s="111">
        <v>8550000</v>
      </c>
      <c r="H23" s="111"/>
      <c r="I23" s="111">
        <v>14250000</v>
      </c>
      <c r="J23" s="111"/>
      <c r="K23" s="8">
        <v>11700000</v>
      </c>
      <c r="L23" s="8">
        <v>6821500</v>
      </c>
      <c r="M23" s="111">
        <f t="shared" si="2"/>
        <v>50000</v>
      </c>
      <c r="N23" s="111"/>
      <c r="O23" s="8">
        <v>50000</v>
      </c>
      <c r="P23" s="111">
        <v>0</v>
      </c>
      <c r="Q23" s="112"/>
    </row>
    <row r="24" spans="1:17" ht="13.7" customHeight="1" x14ac:dyDescent="0.15">
      <c r="A24" s="109" t="s">
        <v>33</v>
      </c>
      <c r="B24" s="110"/>
      <c r="C24" s="94">
        <f t="shared" si="0"/>
        <v>41500000</v>
      </c>
      <c r="D24" s="94">
        <f t="shared" si="1"/>
        <v>41450000</v>
      </c>
      <c r="E24" s="8">
        <v>6350000</v>
      </c>
      <c r="F24" s="8">
        <v>450000</v>
      </c>
      <c r="G24" s="111">
        <v>8600000</v>
      </c>
      <c r="H24" s="111"/>
      <c r="I24" s="111">
        <v>14300000</v>
      </c>
      <c r="J24" s="111"/>
      <c r="K24" s="8">
        <v>11750000</v>
      </c>
      <c r="L24" s="8">
        <v>6957930</v>
      </c>
      <c r="M24" s="111">
        <f t="shared" si="2"/>
        <v>50000</v>
      </c>
      <c r="N24" s="111"/>
      <c r="O24" s="8">
        <v>50000</v>
      </c>
      <c r="P24" s="111">
        <v>0</v>
      </c>
      <c r="Q24" s="112"/>
    </row>
    <row r="25" spans="1:17" ht="13.7" customHeight="1" x14ac:dyDescent="0.15">
      <c r="A25" s="109" t="s">
        <v>34</v>
      </c>
      <c r="B25" s="110"/>
      <c r="C25" s="94">
        <f t="shared" si="0"/>
        <v>41300000</v>
      </c>
      <c r="D25" s="94">
        <f t="shared" si="1"/>
        <v>41250000</v>
      </c>
      <c r="E25" s="8">
        <v>6150000</v>
      </c>
      <c r="F25" s="8">
        <v>450000</v>
      </c>
      <c r="G25" s="111">
        <v>8600000</v>
      </c>
      <c r="H25" s="111"/>
      <c r="I25" s="111">
        <v>14300000</v>
      </c>
      <c r="J25" s="111"/>
      <c r="K25" s="8">
        <v>11750000</v>
      </c>
      <c r="L25" s="8">
        <v>7000000</v>
      </c>
      <c r="M25" s="111">
        <f t="shared" si="2"/>
        <v>50000</v>
      </c>
      <c r="N25" s="111"/>
      <c r="O25" s="8">
        <v>50000</v>
      </c>
      <c r="P25" s="111">
        <v>0</v>
      </c>
      <c r="Q25" s="112"/>
    </row>
    <row r="26" spans="1:17" ht="13.7" customHeight="1" x14ac:dyDescent="0.15">
      <c r="A26" s="109" t="s">
        <v>35</v>
      </c>
      <c r="B26" s="110"/>
      <c r="C26" s="94">
        <f t="shared" si="0"/>
        <v>41300000</v>
      </c>
      <c r="D26" s="94">
        <f t="shared" si="1"/>
        <v>41250000</v>
      </c>
      <c r="E26" s="8">
        <v>6150000</v>
      </c>
      <c r="F26" s="8">
        <v>450000</v>
      </c>
      <c r="G26" s="111">
        <v>8600000</v>
      </c>
      <c r="H26" s="111"/>
      <c r="I26" s="111">
        <v>14300000</v>
      </c>
      <c r="J26" s="111"/>
      <c r="K26" s="8">
        <v>11750000</v>
      </c>
      <c r="L26" s="8">
        <v>7000000</v>
      </c>
      <c r="M26" s="111">
        <f t="shared" si="2"/>
        <v>50000</v>
      </c>
      <c r="N26" s="111"/>
      <c r="O26" s="8">
        <v>50000</v>
      </c>
      <c r="P26" s="111">
        <v>0</v>
      </c>
      <c r="Q26" s="112"/>
    </row>
    <row r="27" spans="1:17" ht="13.5" customHeight="1" thickBot="1" x14ac:dyDescent="0.2">
      <c r="A27" s="104" t="s">
        <v>36</v>
      </c>
      <c r="B27" s="105"/>
      <c r="C27" s="93">
        <f t="shared" si="0"/>
        <v>41500000</v>
      </c>
      <c r="D27" s="93">
        <f t="shared" si="1"/>
        <v>41450000</v>
      </c>
      <c r="E27" s="9">
        <v>6350000</v>
      </c>
      <c r="F27" s="9">
        <v>450000</v>
      </c>
      <c r="G27" s="106">
        <v>8600000</v>
      </c>
      <c r="H27" s="106"/>
      <c r="I27" s="106">
        <v>14300000</v>
      </c>
      <c r="J27" s="106"/>
      <c r="K27" s="9">
        <v>11750000</v>
      </c>
      <c r="L27" s="9">
        <v>7000000</v>
      </c>
      <c r="M27" s="106">
        <f t="shared" si="2"/>
        <v>50000</v>
      </c>
      <c r="N27" s="106"/>
      <c r="O27" s="9">
        <v>50000</v>
      </c>
      <c r="P27" s="106">
        <v>0</v>
      </c>
      <c r="Q27" s="107"/>
    </row>
    <row r="32" spans="1:17" x14ac:dyDescent="0.15">
      <c r="A32" s="108" t="s">
        <v>178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</row>
  </sheetData>
  <mergeCells count="112"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A27:B27"/>
    <mergeCell ref="G27:H27"/>
    <mergeCell ref="I27:J27"/>
    <mergeCell ref="M27:N27"/>
    <mergeCell ref="P27:Q27"/>
    <mergeCell ref="A32:Q32"/>
    <mergeCell ref="A25:B25"/>
    <mergeCell ref="G25:H25"/>
    <mergeCell ref="I25:J25"/>
    <mergeCell ref="M25:N25"/>
    <mergeCell ref="P25:Q25"/>
    <mergeCell ref="A26:B26"/>
    <mergeCell ref="G26:H26"/>
    <mergeCell ref="I26:J26"/>
    <mergeCell ref="M26:N26"/>
    <mergeCell ref="P26:Q26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&amp;RPrzewodniczący Rady Gminy
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29"/>
  <sheetViews>
    <sheetView topLeftCell="A2" workbookViewId="0">
      <selection activeCell="C13" sqref="C13"/>
    </sheetView>
  </sheetViews>
  <sheetFormatPr defaultRowHeight="10.5" x14ac:dyDescent="0.15"/>
  <cols>
    <col min="1" max="1" width="9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0.83203125" customWidth="1"/>
    <col min="12" max="12" width="16.33203125" customWidth="1"/>
    <col min="13" max="13" width="13.5" customWidth="1"/>
    <col min="14" max="14" width="2.6640625" customWidth="1"/>
  </cols>
  <sheetData>
    <row r="6" spans="1:13" ht="11.25" thickBot="1" x14ac:dyDescent="0.2"/>
    <row r="7" spans="1:13" ht="19.5" customHeight="1" x14ac:dyDescent="0.15">
      <c r="A7" s="131" t="s">
        <v>170</v>
      </c>
      <c r="B7" s="127" t="s">
        <v>179</v>
      </c>
      <c r="C7" s="133" t="s">
        <v>1</v>
      </c>
      <c r="D7" s="133"/>
      <c r="E7" s="133"/>
      <c r="F7" s="133"/>
      <c r="G7" s="133"/>
      <c r="H7" s="133"/>
      <c r="I7" s="133"/>
      <c r="J7" s="133"/>
      <c r="K7" s="133"/>
      <c r="L7" s="133"/>
      <c r="M7" s="134"/>
    </row>
    <row r="8" spans="1:13" ht="23.25" customHeight="1" x14ac:dyDescent="0.15">
      <c r="A8" s="132"/>
      <c r="B8" s="122"/>
      <c r="C8" s="122" t="s">
        <v>180</v>
      </c>
      <c r="D8" s="135" t="s">
        <v>2</v>
      </c>
      <c r="E8" s="135"/>
      <c r="F8" s="135"/>
      <c r="G8" s="135"/>
      <c r="H8" s="135"/>
      <c r="I8" s="135"/>
      <c r="J8" s="122" t="s">
        <v>187</v>
      </c>
      <c r="K8" s="122"/>
      <c r="L8" s="135" t="s">
        <v>2</v>
      </c>
      <c r="M8" s="136"/>
    </row>
    <row r="9" spans="1:13" ht="24" customHeight="1" x14ac:dyDescent="0.15">
      <c r="A9" s="132"/>
      <c r="B9" s="122"/>
      <c r="C9" s="122"/>
      <c r="D9" s="122" t="s">
        <v>181</v>
      </c>
      <c r="E9" s="122" t="s">
        <v>182</v>
      </c>
      <c r="F9" s="4" t="s">
        <v>2</v>
      </c>
      <c r="G9" s="122" t="s">
        <v>184</v>
      </c>
      <c r="H9" s="135" t="s">
        <v>2</v>
      </c>
      <c r="I9" s="135"/>
      <c r="J9" s="122"/>
      <c r="K9" s="122"/>
      <c r="L9" s="122" t="s">
        <v>188</v>
      </c>
      <c r="M9" s="17" t="s">
        <v>2</v>
      </c>
    </row>
    <row r="10" spans="1:13" ht="171.75" customHeight="1" x14ac:dyDescent="0.15">
      <c r="A10" s="132"/>
      <c r="B10" s="122"/>
      <c r="C10" s="122"/>
      <c r="D10" s="122"/>
      <c r="E10" s="122"/>
      <c r="F10" s="5" t="s">
        <v>183</v>
      </c>
      <c r="G10" s="122"/>
      <c r="H10" s="6" t="s">
        <v>185</v>
      </c>
      <c r="I10" s="6" t="s">
        <v>186</v>
      </c>
      <c r="J10" s="122"/>
      <c r="K10" s="122"/>
      <c r="L10" s="122"/>
      <c r="M10" s="18" t="s">
        <v>189</v>
      </c>
    </row>
    <row r="11" spans="1:13" ht="13.7" customHeight="1" x14ac:dyDescent="0.15">
      <c r="A11" s="48" t="s">
        <v>7</v>
      </c>
      <c r="B11" s="49" t="s">
        <v>37</v>
      </c>
      <c r="C11" s="49" t="s">
        <v>38</v>
      </c>
      <c r="D11" s="49" t="s">
        <v>39</v>
      </c>
      <c r="E11" s="49" t="s">
        <v>40</v>
      </c>
      <c r="F11" s="49" t="s">
        <v>41</v>
      </c>
      <c r="G11" s="49" t="s">
        <v>42</v>
      </c>
      <c r="H11" s="49" t="s">
        <v>43</v>
      </c>
      <c r="I11" s="49" t="s">
        <v>44</v>
      </c>
      <c r="J11" s="130" t="s">
        <v>45</v>
      </c>
      <c r="K11" s="130"/>
      <c r="L11" s="49" t="s">
        <v>46</v>
      </c>
      <c r="M11" s="50" t="s">
        <v>47</v>
      </c>
    </row>
    <row r="12" spans="1:13" ht="13.7" customHeight="1" x14ac:dyDescent="0.15">
      <c r="A12" s="19" t="s">
        <v>19</v>
      </c>
      <c r="B12" s="20">
        <f>SUM(C12,J12)</f>
        <v>46916520.960000001</v>
      </c>
      <c r="C12" s="20">
        <v>38428129.18</v>
      </c>
      <c r="D12" s="20">
        <v>12006365</v>
      </c>
      <c r="E12" s="20">
        <v>0</v>
      </c>
      <c r="F12" s="20">
        <v>0</v>
      </c>
      <c r="G12" s="20">
        <v>734000</v>
      </c>
      <c r="H12" s="20">
        <v>0</v>
      </c>
      <c r="I12" s="20">
        <v>0</v>
      </c>
      <c r="J12" s="128">
        <v>8488391.7799999993</v>
      </c>
      <c r="K12" s="128"/>
      <c r="L12" s="20">
        <v>2338911</v>
      </c>
      <c r="M12" s="21">
        <v>0</v>
      </c>
    </row>
    <row r="13" spans="1:13" ht="13.7" customHeight="1" x14ac:dyDescent="0.15">
      <c r="A13" s="19" t="s">
        <v>20</v>
      </c>
      <c r="B13" s="95">
        <f t="shared" ref="B13:B29" si="0">SUM(C13,J13)</f>
        <v>45844691</v>
      </c>
      <c r="C13" s="20">
        <v>37000000</v>
      </c>
      <c r="D13" s="20">
        <v>12100000</v>
      </c>
      <c r="E13" s="20">
        <v>0</v>
      </c>
      <c r="F13" s="20">
        <v>0</v>
      </c>
      <c r="G13" s="20">
        <v>687600</v>
      </c>
      <c r="H13" s="20">
        <v>0</v>
      </c>
      <c r="I13" s="20">
        <v>0</v>
      </c>
      <c r="J13" s="128">
        <v>8844691</v>
      </c>
      <c r="K13" s="128"/>
      <c r="L13" s="20">
        <v>2710341</v>
      </c>
      <c r="M13" s="21">
        <v>0</v>
      </c>
    </row>
    <row r="14" spans="1:13" ht="13.7" customHeight="1" x14ac:dyDescent="0.15">
      <c r="A14" s="19" t="s">
        <v>21</v>
      </c>
      <c r="B14" s="95">
        <f t="shared" si="0"/>
        <v>42525280</v>
      </c>
      <c r="C14" s="20">
        <v>37100000</v>
      </c>
      <c r="D14" s="20">
        <v>12200000</v>
      </c>
      <c r="E14" s="20">
        <v>0</v>
      </c>
      <c r="F14" s="20">
        <v>0</v>
      </c>
      <c r="G14" s="20">
        <v>640100</v>
      </c>
      <c r="H14" s="20">
        <v>0</v>
      </c>
      <c r="I14" s="20">
        <v>0</v>
      </c>
      <c r="J14" s="128">
        <v>5425280</v>
      </c>
      <c r="K14" s="128"/>
      <c r="L14" s="20">
        <v>0</v>
      </c>
      <c r="M14" s="21">
        <v>0</v>
      </c>
    </row>
    <row r="15" spans="1:13" ht="13.7" customHeight="1" x14ac:dyDescent="0.15">
      <c r="A15" s="19" t="s">
        <v>22</v>
      </c>
      <c r="B15" s="95">
        <f t="shared" si="0"/>
        <v>41793500</v>
      </c>
      <c r="C15" s="20">
        <v>37200000</v>
      </c>
      <c r="D15" s="20">
        <v>12300000</v>
      </c>
      <c r="E15" s="20">
        <v>0</v>
      </c>
      <c r="F15" s="20">
        <v>0</v>
      </c>
      <c r="G15" s="20">
        <v>570800</v>
      </c>
      <c r="H15" s="20">
        <v>0</v>
      </c>
      <c r="I15" s="20">
        <v>0</v>
      </c>
      <c r="J15" s="128">
        <v>4593500</v>
      </c>
      <c r="K15" s="128"/>
      <c r="L15" s="20">
        <v>0</v>
      </c>
      <c r="M15" s="21">
        <v>0</v>
      </c>
    </row>
    <row r="16" spans="1:13" ht="13.7" customHeight="1" x14ac:dyDescent="0.15">
      <c r="A16" s="19" t="s">
        <v>23</v>
      </c>
      <c r="B16" s="95">
        <f t="shared" si="0"/>
        <v>38940000</v>
      </c>
      <c r="C16" s="20">
        <v>37300000</v>
      </c>
      <c r="D16" s="20">
        <v>12400000</v>
      </c>
      <c r="E16" s="20">
        <v>0</v>
      </c>
      <c r="F16" s="20">
        <v>0</v>
      </c>
      <c r="G16" s="20">
        <v>490100</v>
      </c>
      <c r="H16" s="20">
        <v>0</v>
      </c>
      <c r="I16" s="20">
        <v>0</v>
      </c>
      <c r="J16" s="128">
        <v>1640000</v>
      </c>
      <c r="K16" s="128"/>
      <c r="L16" s="20">
        <v>0</v>
      </c>
      <c r="M16" s="21">
        <v>0</v>
      </c>
    </row>
    <row r="17" spans="1:13" ht="13.7" customHeight="1" x14ac:dyDescent="0.15">
      <c r="A17" s="19" t="s">
        <v>24</v>
      </c>
      <c r="B17" s="95">
        <f t="shared" si="0"/>
        <v>38180000</v>
      </c>
      <c r="C17" s="20">
        <v>37400000</v>
      </c>
      <c r="D17" s="20">
        <v>12500000</v>
      </c>
      <c r="E17" s="20">
        <v>0</v>
      </c>
      <c r="F17" s="20">
        <v>0</v>
      </c>
      <c r="G17" s="20">
        <v>435700</v>
      </c>
      <c r="H17" s="20">
        <v>0</v>
      </c>
      <c r="I17" s="20">
        <v>0</v>
      </c>
      <c r="J17" s="128">
        <v>780000</v>
      </c>
      <c r="K17" s="128"/>
      <c r="L17" s="20">
        <v>0</v>
      </c>
      <c r="M17" s="21">
        <v>0</v>
      </c>
    </row>
    <row r="18" spans="1:13" ht="13.7" customHeight="1" x14ac:dyDescent="0.15">
      <c r="A18" s="19" t="s">
        <v>25</v>
      </c>
      <c r="B18" s="95">
        <f t="shared" si="0"/>
        <v>38000000</v>
      </c>
      <c r="C18" s="20">
        <v>37500000</v>
      </c>
      <c r="D18" s="20">
        <v>12600000</v>
      </c>
      <c r="E18" s="20">
        <v>0</v>
      </c>
      <c r="F18" s="20">
        <v>0</v>
      </c>
      <c r="G18" s="20">
        <v>375500</v>
      </c>
      <c r="H18" s="20">
        <v>0</v>
      </c>
      <c r="I18" s="20">
        <v>0</v>
      </c>
      <c r="J18" s="128">
        <v>500000</v>
      </c>
      <c r="K18" s="128"/>
      <c r="L18" s="20">
        <v>0</v>
      </c>
      <c r="M18" s="21">
        <v>0</v>
      </c>
    </row>
    <row r="19" spans="1:13" ht="13.7" customHeight="1" x14ac:dyDescent="0.15">
      <c r="A19" s="19" t="s">
        <v>26</v>
      </c>
      <c r="B19" s="95">
        <f t="shared" si="0"/>
        <v>38278000</v>
      </c>
      <c r="C19" s="20">
        <v>37600000</v>
      </c>
      <c r="D19" s="20">
        <v>12700000</v>
      </c>
      <c r="E19" s="20">
        <v>0</v>
      </c>
      <c r="F19" s="20">
        <v>0</v>
      </c>
      <c r="G19" s="20">
        <v>320700</v>
      </c>
      <c r="H19" s="20">
        <v>0</v>
      </c>
      <c r="I19" s="20">
        <v>0</v>
      </c>
      <c r="J19" s="128">
        <v>678000</v>
      </c>
      <c r="K19" s="128"/>
      <c r="L19" s="20">
        <v>0</v>
      </c>
      <c r="M19" s="21">
        <v>0</v>
      </c>
    </row>
    <row r="20" spans="1:13" ht="13.7" customHeight="1" x14ac:dyDescent="0.15">
      <c r="A20" s="19" t="s">
        <v>27</v>
      </c>
      <c r="B20" s="95">
        <f t="shared" si="0"/>
        <v>38420000</v>
      </c>
      <c r="C20" s="20">
        <v>37700000</v>
      </c>
      <c r="D20" s="20">
        <v>12800000</v>
      </c>
      <c r="E20" s="20">
        <v>0</v>
      </c>
      <c r="F20" s="20">
        <v>0</v>
      </c>
      <c r="G20" s="20">
        <v>265800</v>
      </c>
      <c r="H20" s="20">
        <v>0</v>
      </c>
      <c r="I20" s="20">
        <v>0</v>
      </c>
      <c r="J20" s="128">
        <v>720000</v>
      </c>
      <c r="K20" s="128"/>
      <c r="L20" s="20">
        <v>0</v>
      </c>
      <c r="M20" s="21">
        <v>0</v>
      </c>
    </row>
    <row r="21" spans="1:13" ht="13.7" customHeight="1" x14ac:dyDescent="0.15">
      <c r="A21" s="19" t="s">
        <v>28</v>
      </c>
      <c r="B21" s="95">
        <f t="shared" si="0"/>
        <v>38600000</v>
      </c>
      <c r="C21" s="20">
        <v>37800000</v>
      </c>
      <c r="D21" s="20">
        <v>12900000</v>
      </c>
      <c r="E21" s="20">
        <v>0</v>
      </c>
      <c r="F21" s="20">
        <v>0</v>
      </c>
      <c r="G21" s="20">
        <v>210600</v>
      </c>
      <c r="H21" s="20">
        <v>0</v>
      </c>
      <c r="I21" s="20">
        <v>0</v>
      </c>
      <c r="J21" s="128">
        <v>800000</v>
      </c>
      <c r="K21" s="128"/>
      <c r="L21" s="20">
        <v>0</v>
      </c>
      <c r="M21" s="21">
        <v>0</v>
      </c>
    </row>
    <row r="22" spans="1:13" ht="13.7" customHeight="1" x14ac:dyDescent="0.15">
      <c r="A22" s="19" t="s">
        <v>29</v>
      </c>
      <c r="B22" s="95">
        <f t="shared" si="0"/>
        <v>38623025</v>
      </c>
      <c r="C22" s="20">
        <v>37900000</v>
      </c>
      <c r="D22" s="20">
        <v>13000000</v>
      </c>
      <c r="E22" s="20">
        <v>0</v>
      </c>
      <c r="F22" s="20">
        <v>0</v>
      </c>
      <c r="G22" s="20">
        <v>151400</v>
      </c>
      <c r="H22" s="20">
        <v>0</v>
      </c>
      <c r="I22" s="20">
        <v>0</v>
      </c>
      <c r="J22" s="128">
        <v>723025</v>
      </c>
      <c r="K22" s="128"/>
      <c r="L22" s="20">
        <v>0</v>
      </c>
      <c r="M22" s="21">
        <v>0</v>
      </c>
    </row>
    <row r="23" spans="1:13" ht="13.7" customHeight="1" x14ac:dyDescent="0.15">
      <c r="A23" s="19" t="s">
        <v>30</v>
      </c>
      <c r="B23" s="95">
        <f t="shared" si="0"/>
        <v>39330000</v>
      </c>
      <c r="C23" s="20">
        <v>38000000</v>
      </c>
      <c r="D23" s="20">
        <v>13100000</v>
      </c>
      <c r="E23" s="20">
        <v>0</v>
      </c>
      <c r="F23" s="20">
        <v>0</v>
      </c>
      <c r="G23" s="20">
        <v>90400</v>
      </c>
      <c r="H23" s="20">
        <v>0</v>
      </c>
      <c r="I23" s="20">
        <v>0</v>
      </c>
      <c r="J23" s="128">
        <v>1330000</v>
      </c>
      <c r="K23" s="128"/>
      <c r="L23" s="20">
        <v>0</v>
      </c>
      <c r="M23" s="21">
        <v>0</v>
      </c>
    </row>
    <row r="24" spans="1:13" ht="13.7" customHeight="1" x14ac:dyDescent="0.15">
      <c r="A24" s="19" t="s">
        <v>31</v>
      </c>
      <c r="B24" s="95">
        <f t="shared" si="0"/>
        <v>39460000</v>
      </c>
      <c r="C24" s="20">
        <v>38100000</v>
      </c>
      <c r="D24" s="20">
        <v>13200000</v>
      </c>
      <c r="E24" s="20">
        <v>0</v>
      </c>
      <c r="F24" s="20">
        <v>0</v>
      </c>
      <c r="G24" s="20">
        <v>33800</v>
      </c>
      <c r="H24" s="20">
        <v>0</v>
      </c>
      <c r="I24" s="20">
        <v>0</v>
      </c>
      <c r="J24" s="128">
        <v>1360000</v>
      </c>
      <c r="K24" s="128"/>
      <c r="L24" s="20">
        <v>0</v>
      </c>
      <c r="M24" s="21">
        <v>0</v>
      </c>
    </row>
    <row r="25" spans="1:13" ht="13.7" customHeight="1" x14ac:dyDescent="0.15">
      <c r="A25" s="19" t="s">
        <v>32</v>
      </c>
      <c r="B25" s="95">
        <f t="shared" si="0"/>
        <v>39714217</v>
      </c>
      <c r="C25" s="20">
        <v>38200000</v>
      </c>
      <c r="D25" s="20">
        <v>13300000</v>
      </c>
      <c r="E25" s="20">
        <v>0</v>
      </c>
      <c r="F25" s="20">
        <v>0</v>
      </c>
      <c r="G25" s="20">
        <v>30000</v>
      </c>
      <c r="H25" s="20">
        <v>0</v>
      </c>
      <c r="I25" s="20">
        <v>0</v>
      </c>
      <c r="J25" s="128">
        <v>1514217</v>
      </c>
      <c r="K25" s="128"/>
      <c r="L25" s="20">
        <v>0</v>
      </c>
      <c r="M25" s="21">
        <v>0</v>
      </c>
    </row>
    <row r="26" spans="1:13" ht="13.7" customHeight="1" x14ac:dyDescent="0.15">
      <c r="A26" s="19" t="s">
        <v>33</v>
      </c>
      <c r="B26" s="95">
        <f t="shared" si="0"/>
        <v>39800000</v>
      </c>
      <c r="C26" s="20">
        <v>38300000</v>
      </c>
      <c r="D26" s="20">
        <v>13400000</v>
      </c>
      <c r="E26" s="20">
        <v>0</v>
      </c>
      <c r="F26" s="20">
        <v>0</v>
      </c>
      <c r="G26" s="20">
        <v>28000</v>
      </c>
      <c r="H26" s="20">
        <v>0</v>
      </c>
      <c r="I26" s="20">
        <v>0</v>
      </c>
      <c r="J26" s="128">
        <v>1500000</v>
      </c>
      <c r="K26" s="128"/>
      <c r="L26" s="20">
        <v>0</v>
      </c>
      <c r="M26" s="21">
        <v>0</v>
      </c>
    </row>
    <row r="27" spans="1:13" ht="13.7" customHeight="1" x14ac:dyDescent="0.15">
      <c r="A27" s="19" t="s">
        <v>34</v>
      </c>
      <c r="B27" s="95">
        <f t="shared" si="0"/>
        <v>39800000</v>
      </c>
      <c r="C27" s="20">
        <v>38300000</v>
      </c>
      <c r="D27" s="20">
        <v>13500000</v>
      </c>
      <c r="E27" s="20">
        <v>0</v>
      </c>
      <c r="F27" s="20">
        <v>0</v>
      </c>
      <c r="G27" s="20">
        <v>25000</v>
      </c>
      <c r="H27" s="20">
        <v>0</v>
      </c>
      <c r="I27" s="20">
        <v>0</v>
      </c>
      <c r="J27" s="128">
        <v>1500000</v>
      </c>
      <c r="K27" s="128"/>
      <c r="L27" s="20">
        <v>0</v>
      </c>
      <c r="M27" s="21">
        <v>0</v>
      </c>
    </row>
    <row r="28" spans="1:13" ht="13.7" customHeight="1" x14ac:dyDescent="0.15">
      <c r="A28" s="19" t="s">
        <v>35</v>
      </c>
      <c r="B28" s="95">
        <f t="shared" si="0"/>
        <v>39800000</v>
      </c>
      <c r="C28" s="20">
        <v>38300000</v>
      </c>
      <c r="D28" s="20">
        <v>13600000</v>
      </c>
      <c r="E28" s="20">
        <v>0</v>
      </c>
      <c r="F28" s="20">
        <v>0</v>
      </c>
      <c r="G28" s="20">
        <v>20000</v>
      </c>
      <c r="H28" s="20">
        <v>0</v>
      </c>
      <c r="I28" s="20">
        <v>0</v>
      </c>
      <c r="J28" s="128">
        <v>1500000</v>
      </c>
      <c r="K28" s="128"/>
      <c r="L28" s="20">
        <v>0</v>
      </c>
      <c r="M28" s="21">
        <v>0</v>
      </c>
    </row>
    <row r="29" spans="1:13" ht="13.7" customHeight="1" thickBot="1" x14ac:dyDescent="0.2">
      <c r="A29" s="22" t="s">
        <v>36</v>
      </c>
      <c r="B29" s="96">
        <f t="shared" si="0"/>
        <v>40945914.149999999</v>
      </c>
      <c r="C29" s="23">
        <v>38100000</v>
      </c>
      <c r="D29" s="23">
        <v>13700000</v>
      </c>
      <c r="E29" s="23">
        <v>0</v>
      </c>
      <c r="F29" s="23">
        <v>0</v>
      </c>
      <c r="G29" s="23">
        <v>10000</v>
      </c>
      <c r="H29" s="23">
        <v>0</v>
      </c>
      <c r="I29" s="23">
        <v>0</v>
      </c>
      <c r="J29" s="129">
        <v>2845914.15</v>
      </c>
      <c r="K29" s="129"/>
      <c r="L29" s="23">
        <v>0</v>
      </c>
      <c r="M29" s="24">
        <v>0</v>
      </c>
    </row>
  </sheetData>
  <mergeCells count="31"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6:K26"/>
    <mergeCell ref="J27:K27"/>
    <mergeCell ref="J28:K28"/>
    <mergeCell ref="J29:K29"/>
    <mergeCell ref="J21:K21"/>
    <mergeCell ref="J22:K22"/>
    <mergeCell ref="J23:K23"/>
    <mergeCell ref="J24:K24"/>
    <mergeCell ref="J25:K25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&amp;CStrona 2&amp;RPrzewodniczący Rady Gminy
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K26"/>
  <sheetViews>
    <sheetView workbookViewId="0">
      <selection activeCell="D9" sqref="D9"/>
    </sheetView>
  </sheetViews>
  <sheetFormatPr defaultRowHeight="10.5" x14ac:dyDescent="0.15"/>
  <cols>
    <col min="1" max="1" width="11.66406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 x14ac:dyDescent="0.2"/>
    <row r="5" spans="1:11" ht="23.25" customHeight="1" x14ac:dyDescent="0.15">
      <c r="A5" s="147" t="s">
        <v>170</v>
      </c>
      <c r="B5" s="127" t="s">
        <v>190</v>
      </c>
      <c r="C5" s="12" t="s">
        <v>2</v>
      </c>
      <c r="D5" s="127" t="s">
        <v>192</v>
      </c>
      <c r="E5" s="143" t="s">
        <v>1</v>
      </c>
      <c r="F5" s="143"/>
      <c r="G5" s="143"/>
      <c r="H5" s="143"/>
      <c r="I5" s="143"/>
      <c r="J5" s="143"/>
      <c r="K5" s="144"/>
    </row>
    <row r="6" spans="1:11" ht="24" customHeight="1" x14ac:dyDescent="0.15">
      <c r="A6" s="148"/>
      <c r="B6" s="122"/>
      <c r="C6" s="122" t="s">
        <v>191</v>
      </c>
      <c r="D6" s="122"/>
      <c r="E6" s="122" t="s">
        <v>193</v>
      </c>
      <c r="F6" s="7" t="s">
        <v>2</v>
      </c>
      <c r="G6" s="122" t="s">
        <v>195</v>
      </c>
      <c r="H6" s="7" t="s">
        <v>2</v>
      </c>
      <c r="I6" s="122" t="s">
        <v>196</v>
      </c>
      <c r="J6" s="145" t="s">
        <v>2</v>
      </c>
      <c r="K6" s="146"/>
    </row>
    <row r="7" spans="1:11" ht="105.75" customHeight="1" x14ac:dyDescent="0.15">
      <c r="A7" s="148"/>
      <c r="B7" s="122"/>
      <c r="C7" s="122"/>
      <c r="D7" s="122"/>
      <c r="E7" s="122"/>
      <c r="F7" s="5" t="s">
        <v>194</v>
      </c>
      <c r="G7" s="122"/>
      <c r="H7" s="5" t="s">
        <v>194</v>
      </c>
      <c r="I7" s="122"/>
      <c r="J7" s="122" t="s">
        <v>194</v>
      </c>
      <c r="K7" s="149"/>
    </row>
    <row r="8" spans="1:11" ht="13.7" customHeight="1" x14ac:dyDescent="0.15">
      <c r="A8" s="46" t="s">
        <v>7</v>
      </c>
      <c r="B8" s="47" t="s">
        <v>48</v>
      </c>
      <c r="C8" s="47" t="s">
        <v>49</v>
      </c>
      <c r="D8" s="47" t="s">
        <v>50</v>
      </c>
      <c r="E8" s="47" t="s">
        <v>51</v>
      </c>
      <c r="F8" s="47" t="s">
        <v>52</v>
      </c>
      <c r="G8" s="47" t="s">
        <v>53</v>
      </c>
      <c r="H8" s="47" t="s">
        <v>54</v>
      </c>
      <c r="I8" s="47" t="s">
        <v>55</v>
      </c>
      <c r="J8" s="141" t="s">
        <v>56</v>
      </c>
      <c r="K8" s="142"/>
    </row>
    <row r="9" spans="1:11" ht="13.7" customHeight="1" x14ac:dyDescent="0.15">
      <c r="A9" s="13" t="s">
        <v>19</v>
      </c>
      <c r="B9" s="14">
        <f>'Strona 1'!C10-'Strona 2'!B12</f>
        <v>-2672462</v>
      </c>
      <c r="C9" s="14">
        <v>0</v>
      </c>
      <c r="D9" s="14">
        <v>4828448</v>
      </c>
      <c r="E9" s="14">
        <v>3175477.19</v>
      </c>
      <c r="F9" s="14">
        <v>2672462</v>
      </c>
      <c r="G9" s="14">
        <v>0</v>
      </c>
      <c r="H9" s="14">
        <v>0</v>
      </c>
      <c r="I9" s="14">
        <v>1482970.81</v>
      </c>
      <c r="J9" s="137">
        <v>0</v>
      </c>
      <c r="K9" s="138"/>
    </row>
    <row r="10" spans="1:11" ht="13.7" customHeight="1" x14ac:dyDescent="0.15">
      <c r="A10" s="13" t="s">
        <v>20</v>
      </c>
      <c r="B10" s="97">
        <f>'Strona 1'!C11-'Strona 2'!B13</f>
        <v>-2476940</v>
      </c>
      <c r="C10" s="14">
        <v>0</v>
      </c>
      <c r="D10" s="14">
        <v>3656940</v>
      </c>
      <c r="E10" s="14">
        <v>3656940</v>
      </c>
      <c r="F10" s="14">
        <v>2476940</v>
      </c>
      <c r="G10" s="14">
        <v>0</v>
      </c>
      <c r="H10" s="14">
        <v>0</v>
      </c>
      <c r="I10" s="14">
        <v>0</v>
      </c>
      <c r="J10" s="137">
        <v>0</v>
      </c>
      <c r="K10" s="138"/>
    </row>
    <row r="11" spans="1:11" ht="13.7" customHeight="1" x14ac:dyDescent="0.15">
      <c r="A11" s="13" t="s">
        <v>21</v>
      </c>
      <c r="B11" s="97">
        <f>'Strona 1'!C12-'Strona 2'!B14</f>
        <v>708220</v>
      </c>
      <c r="C11" s="14">
        <f>B11</f>
        <v>708220</v>
      </c>
      <c r="D11" s="14">
        <v>931780</v>
      </c>
      <c r="E11" s="14">
        <v>931780</v>
      </c>
      <c r="F11" s="14">
        <v>0</v>
      </c>
      <c r="G11" s="14">
        <v>0</v>
      </c>
      <c r="H11" s="14">
        <v>0</v>
      </c>
      <c r="I11" s="14">
        <v>0</v>
      </c>
      <c r="J11" s="137">
        <v>0</v>
      </c>
      <c r="K11" s="138"/>
    </row>
    <row r="12" spans="1:11" ht="13.7" customHeight="1" x14ac:dyDescent="0.15">
      <c r="A12" s="13" t="s">
        <v>22</v>
      </c>
      <c r="B12" s="97">
        <f>'Strona 1'!C13-'Strona 2'!B15</f>
        <v>1740000</v>
      </c>
      <c r="C12" s="92">
        <f t="shared" ref="C12:C26" si="0">B12</f>
        <v>1740000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37">
        <v>0</v>
      </c>
      <c r="K12" s="138"/>
    </row>
    <row r="13" spans="1:11" ht="13.7" customHeight="1" x14ac:dyDescent="0.15">
      <c r="A13" s="13" t="s">
        <v>23</v>
      </c>
      <c r="B13" s="97">
        <f>'Strona 1'!C14-'Strona 2'!B16</f>
        <v>1760000</v>
      </c>
      <c r="C13" s="92">
        <f t="shared" si="0"/>
        <v>1760000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37">
        <v>0</v>
      </c>
      <c r="K13" s="138"/>
    </row>
    <row r="14" spans="1:11" ht="13.7" customHeight="1" x14ac:dyDescent="0.15">
      <c r="A14" s="13" t="s">
        <v>24</v>
      </c>
      <c r="B14" s="97">
        <f>'Strona 1'!C15-'Strona 2'!B17</f>
        <v>1700000</v>
      </c>
      <c r="C14" s="92">
        <f t="shared" si="0"/>
        <v>1700000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37">
        <v>0</v>
      </c>
      <c r="K14" s="138"/>
    </row>
    <row r="15" spans="1:11" ht="13.7" customHeight="1" x14ac:dyDescent="0.15">
      <c r="A15" s="13" t="s">
        <v>25</v>
      </c>
      <c r="B15" s="97">
        <f>'Strona 1'!C16-'Strona 2'!B18</f>
        <v>1700000</v>
      </c>
      <c r="C15" s="92">
        <f t="shared" si="0"/>
        <v>1700000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37">
        <v>0</v>
      </c>
      <c r="K15" s="138"/>
    </row>
    <row r="16" spans="1:11" ht="13.7" customHeight="1" x14ac:dyDescent="0.15">
      <c r="A16" s="13" t="s">
        <v>26</v>
      </c>
      <c r="B16" s="97">
        <f>'Strona 1'!C17-'Strona 2'!B19</f>
        <v>1700000</v>
      </c>
      <c r="C16" s="92">
        <f t="shared" si="0"/>
        <v>1700000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37">
        <v>0</v>
      </c>
      <c r="K16" s="138"/>
    </row>
    <row r="17" spans="1:11" ht="13.7" customHeight="1" x14ac:dyDescent="0.15">
      <c r="A17" s="13" t="s">
        <v>27</v>
      </c>
      <c r="B17" s="97">
        <f>'Strona 1'!C18-'Strona 2'!B20</f>
        <v>1700000</v>
      </c>
      <c r="C17" s="92">
        <f t="shared" si="0"/>
        <v>1700000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37">
        <v>0</v>
      </c>
      <c r="K17" s="138"/>
    </row>
    <row r="18" spans="1:11" ht="13.7" customHeight="1" x14ac:dyDescent="0.15">
      <c r="A18" s="13" t="s">
        <v>28</v>
      </c>
      <c r="B18" s="97">
        <f>'Strona 1'!C19-'Strona 2'!B21</f>
        <v>1700000</v>
      </c>
      <c r="C18" s="92">
        <f t="shared" si="0"/>
        <v>1700000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37">
        <v>0</v>
      </c>
      <c r="K18" s="138"/>
    </row>
    <row r="19" spans="1:11" ht="13.7" customHeight="1" x14ac:dyDescent="0.15">
      <c r="A19" s="13" t="s">
        <v>29</v>
      </c>
      <c r="B19" s="97">
        <f>'Strona 1'!C20-'Strona 2'!B22</f>
        <v>1796975</v>
      </c>
      <c r="C19" s="92">
        <f t="shared" si="0"/>
        <v>1796975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37">
        <v>0</v>
      </c>
      <c r="K19" s="138"/>
    </row>
    <row r="20" spans="1:11" ht="13.7" customHeight="1" x14ac:dyDescent="0.15">
      <c r="A20" s="13" t="s">
        <v>30</v>
      </c>
      <c r="B20" s="97">
        <f>'Strona 1'!C21-'Strona 2'!B23</f>
        <v>1220000</v>
      </c>
      <c r="C20" s="92">
        <f t="shared" si="0"/>
        <v>1220000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37">
        <v>0</v>
      </c>
      <c r="K20" s="138"/>
    </row>
    <row r="21" spans="1:11" ht="13.7" customHeight="1" x14ac:dyDescent="0.15">
      <c r="A21" s="13" t="s">
        <v>31</v>
      </c>
      <c r="B21" s="97">
        <f>'Strona 1'!C22-'Strona 2'!B24</f>
        <v>1400000</v>
      </c>
      <c r="C21" s="92">
        <f t="shared" si="0"/>
        <v>1400000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37">
        <v>0</v>
      </c>
      <c r="K21" s="138"/>
    </row>
    <row r="22" spans="1:11" ht="13.7" customHeight="1" x14ac:dyDescent="0.15">
      <c r="A22" s="13" t="s">
        <v>32</v>
      </c>
      <c r="B22" s="97">
        <f>'Strona 1'!C23-'Strona 2'!B25</f>
        <v>1585783</v>
      </c>
      <c r="C22" s="92">
        <f t="shared" si="0"/>
        <v>1585783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37">
        <v>0</v>
      </c>
      <c r="K22" s="138"/>
    </row>
    <row r="23" spans="1:11" ht="13.7" customHeight="1" x14ac:dyDescent="0.15">
      <c r="A23" s="13" t="s">
        <v>33</v>
      </c>
      <c r="B23" s="97">
        <f>'Strona 1'!C24-'Strona 2'!B26</f>
        <v>1700000</v>
      </c>
      <c r="C23" s="92">
        <f t="shared" si="0"/>
        <v>1700000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37">
        <v>0</v>
      </c>
      <c r="K23" s="138"/>
    </row>
    <row r="24" spans="1:11" ht="13.7" customHeight="1" x14ac:dyDescent="0.15">
      <c r="A24" s="13" t="s">
        <v>34</v>
      </c>
      <c r="B24" s="97">
        <f>'Strona 1'!C25-'Strona 2'!B27</f>
        <v>1500000</v>
      </c>
      <c r="C24" s="92">
        <f t="shared" si="0"/>
        <v>1500000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37">
        <v>0</v>
      </c>
      <c r="K24" s="138"/>
    </row>
    <row r="25" spans="1:11" ht="13.7" customHeight="1" x14ac:dyDescent="0.15">
      <c r="A25" s="13" t="s">
        <v>35</v>
      </c>
      <c r="B25" s="97">
        <f>'Strona 1'!C26-'Strona 2'!B28</f>
        <v>1500000</v>
      </c>
      <c r="C25" s="92">
        <f t="shared" si="0"/>
        <v>1500000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37">
        <v>0</v>
      </c>
      <c r="K25" s="138"/>
    </row>
    <row r="26" spans="1:11" ht="13.7" customHeight="1" thickBot="1" x14ac:dyDescent="0.2">
      <c r="A26" s="15" t="s">
        <v>36</v>
      </c>
      <c r="B26" s="98">
        <f>'Strona 1'!C27-'Strona 2'!B29</f>
        <v>554085.85000000149</v>
      </c>
      <c r="C26" s="98">
        <f t="shared" si="0"/>
        <v>554085.85000000149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39">
        <v>0</v>
      </c>
      <c r="K26" s="140"/>
    </row>
  </sheetData>
  <mergeCells count="29"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23:K23"/>
    <mergeCell ref="J24:K24"/>
    <mergeCell ref="J25:K25"/>
    <mergeCell ref="J26:K26"/>
    <mergeCell ref="J18:K18"/>
    <mergeCell ref="J19:K19"/>
    <mergeCell ref="J20:K20"/>
    <mergeCell ref="J21:K21"/>
    <mergeCell ref="J22:K22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
Wiesław Szarek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25"/>
  <sheetViews>
    <sheetView workbookViewId="0">
      <selection activeCell="G9" sqref="G9"/>
    </sheetView>
  </sheetViews>
  <sheetFormatPr defaultRowHeight="10.5" x14ac:dyDescent="0.15"/>
  <cols>
    <col min="1" max="1" width="13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 x14ac:dyDescent="0.2"/>
    <row r="3" spans="1:11" ht="21.75" customHeight="1" x14ac:dyDescent="0.15">
      <c r="A3" s="162" t="s">
        <v>170</v>
      </c>
      <c r="B3" s="158" t="s">
        <v>1</v>
      </c>
      <c r="C3" s="158"/>
      <c r="D3" s="158"/>
      <c r="E3" s="158"/>
      <c r="F3" s="127" t="s">
        <v>199</v>
      </c>
      <c r="G3" s="158" t="s">
        <v>1</v>
      </c>
      <c r="H3" s="158"/>
      <c r="I3" s="158"/>
      <c r="J3" s="158"/>
      <c r="K3" s="159"/>
    </row>
    <row r="4" spans="1:11" ht="26.25" customHeight="1" x14ac:dyDescent="0.15">
      <c r="A4" s="163"/>
      <c r="B4" s="122" t="s">
        <v>197</v>
      </c>
      <c r="C4" s="25" t="s">
        <v>2</v>
      </c>
      <c r="D4" s="122" t="s">
        <v>198</v>
      </c>
      <c r="E4" s="25" t="s">
        <v>2</v>
      </c>
      <c r="F4" s="122"/>
      <c r="G4" s="122" t="s">
        <v>200</v>
      </c>
      <c r="H4" s="160" t="s">
        <v>2</v>
      </c>
      <c r="I4" s="160"/>
      <c r="J4" s="160"/>
      <c r="K4" s="161"/>
    </row>
    <row r="5" spans="1:11" ht="24" customHeight="1" x14ac:dyDescent="0.15">
      <c r="A5" s="163"/>
      <c r="B5" s="122"/>
      <c r="C5" s="122" t="s">
        <v>194</v>
      </c>
      <c r="D5" s="122"/>
      <c r="E5" s="122" t="s">
        <v>194</v>
      </c>
      <c r="F5" s="122"/>
      <c r="G5" s="122"/>
      <c r="H5" s="122" t="s">
        <v>201</v>
      </c>
      <c r="I5" s="160" t="s">
        <v>2</v>
      </c>
      <c r="J5" s="160"/>
      <c r="K5" s="161"/>
    </row>
    <row r="6" spans="1:11" ht="109.5" customHeight="1" x14ac:dyDescent="0.15">
      <c r="A6" s="163"/>
      <c r="B6" s="122"/>
      <c r="C6" s="122"/>
      <c r="D6" s="122"/>
      <c r="E6" s="122"/>
      <c r="F6" s="122"/>
      <c r="G6" s="122"/>
      <c r="H6" s="122"/>
      <c r="I6" s="5" t="s">
        <v>202</v>
      </c>
      <c r="J6" s="122" t="s">
        <v>203</v>
      </c>
      <c r="K6" s="149"/>
    </row>
    <row r="7" spans="1:11" ht="13.7" customHeight="1" x14ac:dyDescent="0.15">
      <c r="A7" s="44" t="s">
        <v>7</v>
      </c>
      <c r="B7" s="45" t="s">
        <v>57</v>
      </c>
      <c r="C7" s="45" t="s">
        <v>58</v>
      </c>
      <c r="D7" s="45" t="s">
        <v>59</v>
      </c>
      <c r="E7" s="45" t="s">
        <v>60</v>
      </c>
      <c r="F7" s="45" t="s">
        <v>61</v>
      </c>
      <c r="G7" s="45" t="s">
        <v>62</v>
      </c>
      <c r="H7" s="45" t="s">
        <v>63</v>
      </c>
      <c r="I7" s="45" t="s">
        <v>64</v>
      </c>
      <c r="J7" s="156" t="s">
        <v>65</v>
      </c>
      <c r="K7" s="157"/>
    </row>
    <row r="8" spans="1:11" ht="13.7" customHeight="1" x14ac:dyDescent="0.15">
      <c r="A8" s="26" t="s">
        <v>19</v>
      </c>
      <c r="B8" s="29">
        <v>0</v>
      </c>
      <c r="C8" s="29">
        <v>0</v>
      </c>
      <c r="D8" s="29">
        <v>170000</v>
      </c>
      <c r="E8" s="29">
        <v>0</v>
      </c>
      <c r="F8" s="29">
        <v>2155986</v>
      </c>
      <c r="G8" s="29">
        <v>1985986</v>
      </c>
      <c r="H8" s="29">
        <v>0</v>
      </c>
      <c r="I8" s="29">
        <v>0</v>
      </c>
      <c r="J8" s="150">
        <v>0</v>
      </c>
      <c r="K8" s="151"/>
    </row>
    <row r="9" spans="1:11" ht="13.7" customHeight="1" x14ac:dyDescent="0.15">
      <c r="A9" s="26" t="s">
        <v>20</v>
      </c>
      <c r="B9" s="29">
        <v>0</v>
      </c>
      <c r="C9" s="29">
        <v>0</v>
      </c>
      <c r="D9" s="29">
        <v>0</v>
      </c>
      <c r="E9" s="29">
        <v>0</v>
      </c>
      <c r="F9" s="29">
        <v>1180000</v>
      </c>
      <c r="G9" s="29">
        <v>1180000</v>
      </c>
      <c r="H9" s="29">
        <v>0</v>
      </c>
      <c r="I9" s="29">
        <v>0</v>
      </c>
      <c r="J9" s="150">
        <v>0</v>
      </c>
      <c r="K9" s="151"/>
    </row>
    <row r="10" spans="1:11" ht="13.7" customHeight="1" x14ac:dyDescent="0.15">
      <c r="A10" s="26" t="s">
        <v>21</v>
      </c>
      <c r="B10" s="29">
        <v>0</v>
      </c>
      <c r="C10" s="29">
        <v>0</v>
      </c>
      <c r="D10" s="29">
        <v>0</v>
      </c>
      <c r="E10" s="29">
        <v>0</v>
      </c>
      <c r="F10" s="29">
        <v>1640000</v>
      </c>
      <c r="G10" s="29">
        <v>1640000</v>
      </c>
      <c r="H10" s="29">
        <v>0</v>
      </c>
      <c r="I10" s="29">
        <v>0</v>
      </c>
      <c r="J10" s="150">
        <v>0</v>
      </c>
      <c r="K10" s="151"/>
    </row>
    <row r="11" spans="1:11" ht="13.7" customHeight="1" x14ac:dyDescent="0.15">
      <c r="A11" s="26" t="s">
        <v>22</v>
      </c>
      <c r="B11" s="29">
        <v>0</v>
      </c>
      <c r="C11" s="29">
        <v>0</v>
      </c>
      <c r="D11" s="29">
        <v>0</v>
      </c>
      <c r="E11" s="29">
        <v>0</v>
      </c>
      <c r="F11" s="29">
        <v>1740000</v>
      </c>
      <c r="G11" s="29">
        <v>1740000</v>
      </c>
      <c r="H11" s="29">
        <v>0</v>
      </c>
      <c r="I11" s="29">
        <v>0</v>
      </c>
      <c r="J11" s="150">
        <v>0</v>
      </c>
      <c r="K11" s="151"/>
    </row>
    <row r="12" spans="1:11" ht="13.7" customHeight="1" x14ac:dyDescent="0.15">
      <c r="A12" s="26" t="s">
        <v>23</v>
      </c>
      <c r="B12" s="29">
        <v>0</v>
      </c>
      <c r="C12" s="29">
        <v>0</v>
      </c>
      <c r="D12" s="29">
        <v>0</v>
      </c>
      <c r="E12" s="29">
        <v>0</v>
      </c>
      <c r="F12" s="29">
        <v>1760000</v>
      </c>
      <c r="G12" s="29">
        <v>1760000</v>
      </c>
      <c r="H12" s="29">
        <v>0</v>
      </c>
      <c r="I12" s="29">
        <v>0</v>
      </c>
      <c r="J12" s="150">
        <v>0</v>
      </c>
      <c r="K12" s="151"/>
    </row>
    <row r="13" spans="1:11" ht="13.7" customHeight="1" x14ac:dyDescent="0.15">
      <c r="A13" s="26" t="s">
        <v>24</v>
      </c>
      <c r="B13" s="29">
        <v>0</v>
      </c>
      <c r="C13" s="29">
        <v>0</v>
      </c>
      <c r="D13" s="29">
        <v>0</v>
      </c>
      <c r="E13" s="29">
        <v>0</v>
      </c>
      <c r="F13" s="29">
        <v>1700000</v>
      </c>
      <c r="G13" s="29">
        <v>1700000</v>
      </c>
      <c r="H13" s="29">
        <v>0</v>
      </c>
      <c r="I13" s="29">
        <v>0</v>
      </c>
      <c r="J13" s="150">
        <v>0</v>
      </c>
      <c r="K13" s="151"/>
    </row>
    <row r="14" spans="1:11" ht="13.7" customHeight="1" x14ac:dyDescent="0.15">
      <c r="A14" s="26" t="s">
        <v>25</v>
      </c>
      <c r="B14" s="29">
        <v>0</v>
      </c>
      <c r="C14" s="29">
        <v>0</v>
      </c>
      <c r="D14" s="29">
        <v>0</v>
      </c>
      <c r="E14" s="29">
        <v>0</v>
      </c>
      <c r="F14" s="29">
        <v>1700000</v>
      </c>
      <c r="G14" s="29">
        <v>1700000</v>
      </c>
      <c r="H14" s="29">
        <v>0</v>
      </c>
      <c r="I14" s="29">
        <v>0</v>
      </c>
      <c r="J14" s="150">
        <v>0</v>
      </c>
      <c r="K14" s="151"/>
    </row>
    <row r="15" spans="1:11" ht="13.7" customHeight="1" x14ac:dyDescent="0.15">
      <c r="A15" s="26" t="s">
        <v>26</v>
      </c>
      <c r="B15" s="29">
        <v>0</v>
      </c>
      <c r="C15" s="29">
        <v>0</v>
      </c>
      <c r="D15" s="29">
        <v>0</v>
      </c>
      <c r="E15" s="29">
        <v>0</v>
      </c>
      <c r="F15" s="29">
        <v>1700000</v>
      </c>
      <c r="G15" s="29">
        <v>1700000</v>
      </c>
      <c r="H15" s="29">
        <v>0</v>
      </c>
      <c r="I15" s="29">
        <v>0</v>
      </c>
      <c r="J15" s="150">
        <v>0</v>
      </c>
      <c r="K15" s="151"/>
    </row>
    <row r="16" spans="1:11" ht="13.7" customHeight="1" x14ac:dyDescent="0.15">
      <c r="A16" s="26" t="s">
        <v>27</v>
      </c>
      <c r="B16" s="29">
        <v>0</v>
      </c>
      <c r="C16" s="29">
        <v>0</v>
      </c>
      <c r="D16" s="29">
        <v>0</v>
      </c>
      <c r="E16" s="29">
        <v>0</v>
      </c>
      <c r="F16" s="29">
        <v>1700000</v>
      </c>
      <c r="G16" s="29">
        <v>1700000</v>
      </c>
      <c r="H16" s="29">
        <v>0</v>
      </c>
      <c r="I16" s="29">
        <v>0</v>
      </c>
      <c r="J16" s="150">
        <v>0</v>
      </c>
      <c r="K16" s="151"/>
    </row>
    <row r="17" spans="1:11" ht="13.7" customHeight="1" x14ac:dyDescent="0.15">
      <c r="A17" s="26" t="s">
        <v>28</v>
      </c>
      <c r="B17" s="29">
        <v>0</v>
      </c>
      <c r="C17" s="29">
        <v>0</v>
      </c>
      <c r="D17" s="29">
        <v>0</v>
      </c>
      <c r="E17" s="29">
        <v>0</v>
      </c>
      <c r="F17" s="29">
        <v>1700000</v>
      </c>
      <c r="G17" s="29">
        <v>1700000</v>
      </c>
      <c r="H17" s="29">
        <v>0</v>
      </c>
      <c r="I17" s="29">
        <v>0</v>
      </c>
      <c r="J17" s="150">
        <v>0</v>
      </c>
      <c r="K17" s="151"/>
    </row>
    <row r="18" spans="1:11" ht="13.7" customHeight="1" x14ac:dyDescent="0.15">
      <c r="A18" s="26" t="s">
        <v>29</v>
      </c>
      <c r="B18" s="29">
        <v>0</v>
      </c>
      <c r="C18" s="29">
        <v>0</v>
      </c>
      <c r="D18" s="29">
        <v>0</v>
      </c>
      <c r="E18" s="29">
        <v>0</v>
      </c>
      <c r="F18" s="29">
        <v>1796975</v>
      </c>
      <c r="G18" s="29">
        <v>1796975</v>
      </c>
      <c r="H18" s="29">
        <v>0</v>
      </c>
      <c r="I18" s="29">
        <v>0</v>
      </c>
      <c r="J18" s="150">
        <v>0</v>
      </c>
      <c r="K18" s="151"/>
    </row>
    <row r="19" spans="1:11" ht="13.7" customHeight="1" x14ac:dyDescent="0.15">
      <c r="A19" s="26" t="s">
        <v>30</v>
      </c>
      <c r="B19" s="29">
        <v>0</v>
      </c>
      <c r="C19" s="29">
        <v>0</v>
      </c>
      <c r="D19" s="29">
        <v>0</v>
      </c>
      <c r="E19" s="29">
        <v>0</v>
      </c>
      <c r="F19" s="29">
        <v>1220000</v>
      </c>
      <c r="G19" s="29">
        <v>1220000</v>
      </c>
      <c r="H19" s="29">
        <v>0</v>
      </c>
      <c r="I19" s="29">
        <v>0</v>
      </c>
      <c r="J19" s="150">
        <v>0</v>
      </c>
      <c r="K19" s="151"/>
    </row>
    <row r="20" spans="1:11" ht="13.7" customHeight="1" x14ac:dyDescent="0.15">
      <c r="A20" s="26" t="s">
        <v>31</v>
      </c>
      <c r="B20" s="29">
        <v>0</v>
      </c>
      <c r="C20" s="29">
        <v>0</v>
      </c>
      <c r="D20" s="29">
        <v>0</v>
      </c>
      <c r="E20" s="29">
        <v>0</v>
      </c>
      <c r="F20" s="29">
        <v>1400000</v>
      </c>
      <c r="G20" s="29">
        <v>1400000</v>
      </c>
      <c r="H20" s="29">
        <v>0</v>
      </c>
      <c r="I20" s="29">
        <v>0</v>
      </c>
      <c r="J20" s="150">
        <v>0</v>
      </c>
      <c r="K20" s="151"/>
    </row>
    <row r="21" spans="1:11" ht="13.7" customHeight="1" x14ac:dyDescent="0.15">
      <c r="A21" s="26" t="s">
        <v>32</v>
      </c>
      <c r="B21" s="29">
        <v>0</v>
      </c>
      <c r="C21" s="29">
        <v>0</v>
      </c>
      <c r="D21" s="29">
        <v>0</v>
      </c>
      <c r="E21" s="29">
        <v>0</v>
      </c>
      <c r="F21" s="29">
        <v>1585783</v>
      </c>
      <c r="G21" s="29">
        <v>1585783</v>
      </c>
      <c r="H21" s="29">
        <v>0</v>
      </c>
      <c r="I21" s="29">
        <v>0</v>
      </c>
      <c r="J21" s="150">
        <v>0</v>
      </c>
      <c r="K21" s="151"/>
    </row>
    <row r="22" spans="1:11" ht="13.7" customHeight="1" x14ac:dyDescent="0.15">
      <c r="A22" s="26" t="s">
        <v>33</v>
      </c>
      <c r="B22" s="29">
        <v>0</v>
      </c>
      <c r="C22" s="29">
        <v>0</v>
      </c>
      <c r="D22" s="29">
        <v>0</v>
      </c>
      <c r="E22" s="29">
        <v>0</v>
      </c>
      <c r="F22" s="29">
        <v>1700000</v>
      </c>
      <c r="G22" s="29">
        <v>1700000</v>
      </c>
      <c r="H22" s="29">
        <v>0</v>
      </c>
      <c r="I22" s="29">
        <v>0</v>
      </c>
      <c r="J22" s="150">
        <v>0</v>
      </c>
      <c r="K22" s="151"/>
    </row>
    <row r="23" spans="1:11" ht="13.7" customHeight="1" x14ac:dyDescent="0.15">
      <c r="A23" s="26" t="s">
        <v>34</v>
      </c>
      <c r="B23" s="29">
        <v>0</v>
      </c>
      <c r="C23" s="29">
        <v>0</v>
      </c>
      <c r="D23" s="29">
        <v>0</v>
      </c>
      <c r="E23" s="29">
        <v>0</v>
      </c>
      <c r="F23" s="29">
        <v>1700000</v>
      </c>
      <c r="G23" s="29">
        <v>1700000</v>
      </c>
      <c r="H23" s="29">
        <v>0</v>
      </c>
      <c r="I23" s="29">
        <v>0</v>
      </c>
      <c r="J23" s="150">
        <v>0</v>
      </c>
      <c r="K23" s="151"/>
    </row>
    <row r="24" spans="1:11" ht="13.7" customHeight="1" x14ac:dyDescent="0.15">
      <c r="A24" s="27" t="s">
        <v>35</v>
      </c>
      <c r="B24" s="30">
        <v>0</v>
      </c>
      <c r="C24" s="30">
        <v>0</v>
      </c>
      <c r="D24" s="30">
        <v>0</v>
      </c>
      <c r="E24" s="30">
        <v>0</v>
      </c>
      <c r="F24" s="30">
        <v>1700000</v>
      </c>
      <c r="G24" s="30">
        <v>1700000</v>
      </c>
      <c r="H24" s="30">
        <v>0</v>
      </c>
      <c r="I24" s="30">
        <v>0</v>
      </c>
      <c r="J24" s="152">
        <v>0</v>
      </c>
      <c r="K24" s="153"/>
    </row>
    <row r="25" spans="1:11" ht="13.7" customHeight="1" thickBot="1" x14ac:dyDescent="0.2">
      <c r="A25" s="28" t="s">
        <v>36</v>
      </c>
      <c r="B25" s="31">
        <v>0</v>
      </c>
      <c r="C25" s="31">
        <v>0</v>
      </c>
      <c r="D25" s="31">
        <v>0</v>
      </c>
      <c r="E25" s="31">
        <v>0</v>
      </c>
      <c r="F25" s="31">
        <v>354085.85</v>
      </c>
      <c r="G25" s="31">
        <v>354085.85</v>
      </c>
      <c r="H25" s="31">
        <v>0</v>
      </c>
      <c r="I25" s="31">
        <v>0</v>
      </c>
      <c r="J25" s="154">
        <v>0</v>
      </c>
      <c r="K25" s="155"/>
    </row>
  </sheetData>
  <mergeCells count="32"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22:K22"/>
    <mergeCell ref="J23:K23"/>
    <mergeCell ref="J24:K24"/>
    <mergeCell ref="J25:K25"/>
    <mergeCell ref="J17:K17"/>
    <mergeCell ref="J18:K18"/>
    <mergeCell ref="J19:K19"/>
    <mergeCell ref="J20:K20"/>
    <mergeCell ref="J21:K21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26"/>
  <sheetViews>
    <sheetView topLeftCell="C1" zoomScale="130" zoomScaleNormal="130" workbookViewId="0">
      <selection activeCell="J9" sqref="J9:K9"/>
    </sheetView>
  </sheetViews>
  <sheetFormatPr defaultRowHeight="10.5" x14ac:dyDescent="0.15"/>
  <cols>
    <col min="1" max="1" width="11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 x14ac:dyDescent="0.2"/>
    <row r="4" spans="1:11" ht="24.75" customHeight="1" x14ac:dyDescent="0.15">
      <c r="A4" s="170" t="s">
        <v>170</v>
      </c>
      <c r="B4" s="172" t="s">
        <v>66</v>
      </c>
      <c r="C4" s="172"/>
      <c r="D4" s="172"/>
      <c r="E4" s="172"/>
      <c r="F4" s="172"/>
      <c r="G4" s="127" t="s">
        <v>208</v>
      </c>
      <c r="H4" s="34" t="s">
        <v>2</v>
      </c>
      <c r="I4" s="173" t="s">
        <v>67</v>
      </c>
      <c r="J4" s="173"/>
      <c r="K4" s="174"/>
    </row>
    <row r="5" spans="1:11" ht="26.25" customHeight="1" x14ac:dyDescent="0.15">
      <c r="A5" s="171"/>
      <c r="B5" s="175" t="s">
        <v>68</v>
      </c>
      <c r="C5" s="175"/>
      <c r="D5" s="175"/>
      <c r="E5" s="175"/>
      <c r="F5" s="122" t="s">
        <v>230</v>
      </c>
      <c r="G5" s="122"/>
      <c r="H5" s="122" t="s">
        <v>209</v>
      </c>
      <c r="I5" s="122" t="s">
        <v>210</v>
      </c>
      <c r="J5" s="177" t="s">
        <v>211</v>
      </c>
      <c r="K5" s="178"/>
    </row>
    <row r="6" spans="1:11" ht="24.75" customHeight="1" x14ac:dyDescent="0.15">
      <c r="A6" s="171"/>
      <c r="B6" s="122" t="s">
        <v>204</v>
      </c>
      <c r="C6" s="176" t="s">
        <v>1</v>
      </c>
      <c r="D6" s="176"/>
      <c r="E6" s="176"/>
      <c r="F6" s="122"/>
      <c r="G6" s="122"/>
      <c r="H6" s="122"/>
      <c r="I6" s="122"/>
      <c r="J6" s="177"/>
      <c r="K6" s="178"/>
    </row>
    <row r="7" spans="1:11" ht="93.75" customHeight="1" x14ac:dyDescent="0.15">
      <c r="A7" s="171"/>
      <c r="B7" s="122"/>
      <c r="C7" s="5" t="s">
        <v>205</v>
      </c>
      <c r="D7" s="5" t="s">
        <v>206</v>
      </c>
      <c r="E7" s="5" t="s">
        <v>207</v>
      </c>
      <c r="F7" s="122"/>
      <c r="G7" s="122"/>
      <c r="H7" s="122"/>
      <c r="I7" s="122"/>
      <c r="J7" s="177"/>
      <c r="K7" s="178"/>
    </row>
    <row r="8" spans="1:11" ht="13.7" customHeight="1" x14ac:dyDescent="0.15">
      <c r="A8" s="39" t="s">
        <v>7</v>
      </c>
      <c r="B8" s="40" t="s">
        <v>69</v>
      </c>
      <c r="C8" s="40" t="s">
        <v>70</v>
      </c>
      <c r="D8" s="40" t="s">
        <v>71</v>
      </c>
      <c r="E8" s="40" t="s">
        <v>72</v>
      </c>
      <c r="F8" s="40" t="s">
        <v>73</v>
      </c>
      <c r="G8" s="40" t="s">
        <v>74</v>
      </c>
      <c r="H8" s="40" t="s">
        <v>75</v>
      </c>
      <c r="I8" s="40" t="s">
        <v>76</v>
      </c>
      <c r="J8" s="168" t="s">
        <v>77</v>
      </c>
      <c r="K8" s="169"/>
    </row>
    <row r="9" spans="1:11" ht="13.7" customHeight="1" x14ac:dyDescent="0.15">
      <c r="A9" s="35" t="s">
        <v>19</v>
      </c>
      <c r="B9" s="41" t="s">
        <v>78</v>
      </c>
      <c r="C9" s="41" t="s">
        <v>78</v>
      </c>
      <c r="D9" s="42">
        <v>0</v>
      </c>
      <c r="E9" s="42">
        <v>0</v>
      </c>
      <c r="F9" s="42">
        <v>170000</v>
      </c>
      <c r="G9" s="42">
        <v>20405153.039999999</v>
      </c>
      <c r="H9" s="42">
        <v>0</v>
      </c>
      <c r="I9" s="42">
        <f>'Strona 1'!D10-'Strona 2'!C12</f>
        <v>691380.53999999911</v>
      </c>
      <c r="J9" s="164">
        <f>'Strona 1'!D10+'Strona 3'!I9-'Strona 2'!C12</f>
        <v>2174351.3500000015</v>
      </c>
      <c r="K9" s="165"/>
    </row>
    <row r="10" spans="1:11" ht="13.7" customHeight="1" x14ac:dyDescent="0.15">
      <c r="A10" s="35" t="s">
        <v>20</v>
      </c>
      <c r="B10" s="32" t="s">
        <v>79</v>
      </c>
      <c r="C10" s="32" t="s">
        <v>79</v>
      </c>
      <c r="D10" s="33" t="s">
        <v>79</v>
      </c>
      <c r="E10" s="33" t="s">
        <v>79</v>
      </c>
      <c r="F10" s="42">
        <v>0</v>
      </c>
      <c r="G10" s="42">
        <v>24165063.850000001</v>
      </c>
      <c r="H10" s="42">
        <v>0</v>
      </c>
      <c r="I10" s="99">
        <f>'Strona 1'!D11-'Strona 2'!C13</f>
        <v>1800000</v>
      </c>
      <c r="J10" s="164">
        <f>'Strona 1'!D11+'Strona 3'!I10-'Strona 2'!C13</f>
        <v>1800000</v>
      </c>
      <c r="K10" s="165"/>
    </row>
    <row r="11" spans="1:11" ht="13.7" customHeight="1" x14ac:dyDescent="0.15">
      <c r="A11" s="35" t="s">
        <v>21</v>
      </c>
      <c r="B11" s="32" t="s">
        <v>79</v>
      </c>
      <c r="C11" s="32" t="s">
        <v>79</v>
      </c>
      <c r="D11" s="33" t="s">
        <v>79</v>
      </c>
      <c r="E11" s="33" t="s">
        <v>79</v>
      </c>
      <c r="F11" s="42">
        <v>0</v>
      </c>
      <c r="G11" s="42">
        <v>23456843.850000001</v>
      </c>
      <c r="H11" s="42">
        <v>0</v>
      </c>
      <c r="I11" s="99">
        <f>'Strona 1'!D12-'Strona 2'!C14</f>
        <v>2300000</v>
      </c>
      <c r="J11" s="164">
        <f>'Strona 1'!D12+'Strona 3'!I11-'Strona 2'!C14</f>
        <v>2300000</v>
      </c>
      <c r="K11" s="165"/>
    </row>
    <row r="12" spans="1:11" ht="13.7" customHeight="1" x14ac:dyDescent="0.15">
      <c r="A12" s="35" t="s">
        <v>22</v>
      </c>
      <c r="B12" s="32" t="s">
        <v>79</v>
      </c>
      <c r="C12" s="32" t="s">
        <v>79</v>
      </c>
      <c r="D12" s="33" t="s">
        <v>79</v>
      </c>
      <c r="E12" s="33" t="s">
        <v>79</v>
      </c>
      <c r="F12" s="42">
        <v>0</v>
      </c>
      <c r="G12" s="42">
        <v>21716843.850000001</v>
      </c>
      <c r="H12" s="42">
        <v>0</v>
      </c>
      <c r="I12" s="99">
        <f>'Strona 1'!D13-'Strona 2'!C15</f>
        <v>2500000</v>
      </c>
      <c r="J12" s="164">
        <f>'Strona 1'!D13+'Strona 3'!I12-'Strona 2'!C15</f>
        <v>2500000</v>
      </c>
      <c r="K12" s="165"/>
    </row>
    <row r="13" spans="1:11" ht="13.7" customHeight="1" x14ac:dyDescent="0.15">
      <c r="A13" s="35" t="s">
        <v>23</v>
      </c>
      <c r="B13" s="32" t="s">
        <v>79</v>
      </c>
      <c r="C13" s="32" t="s">
        <v>79</v>
      </c>
      <c r="D13" s="33" t="s">
        <v>79</v>
      </c>
      <c r="E13" s="33" t="s">
        <v>79</v>
      </c>
      <c r="F13" s="42">
        <v>0</v>
      </c>
      <c r="G13" s="42">
        <f>G12-'Strona 4'!F12</f>
        <v>19956843.850000001</v>
      </c>
      <c r="H13" s="42">
        <v>0</v>
      </c>
      <c r="I13" s="99">
        <f>'Strona 1'!D14-'Strona 2'!C16</f>
        <v>2600000</v>
      </c>
      <c r="J13" s="164">
        <f>'Strona 1'!D14+'Strona 3'!I13-'Strona 2'!C16</f>
        <v>2600000</v>
      </c>
      <c r="K13" s="165"/>
    </row>
    <row r="14" spans="1:11" ht="13.7" customHeight="1" x14ac:dyDescent="0.15">
      <c r="A14" s="35" t="s">
        <v>24</v>
      </c>
      <c r="B14" s="32" t="s">
        <v>79</v>
      </c>
      <c r="C14" s="32" t="s">
        <v>79</v>
      </c>
      <c r="D14" s="33" t="s">
        <v>79</v>
      </c>
      <c r="E14" s="33" t="s">
        <v>79</v>
      </c>
      <c r="F14" s="42">
        <v>0</v>
      </c>
      <c r="G14" s="99">
        <f>G13-'Strona 4'!F13</f>
        <v>18256843.850000001</v>
      </c>
      <c r="H14" s="42">
        <v>0</v>
      </c>
      <c r="I14" s="99">
        <f>'Strona 1'!D15-'Strona 2'!C17</f>
        <v>2280000</v>
      </c>
      <c r="J14" s="164">
        <f>'Strona 1'!D15+'Strona 3'!I14-'Strona 2'!C17</f>
        <v>2280000</v>
      </c>
      <c r="K14" s="165"/>
    </row>
    <row r="15" spans="1:11" ht="13.7" customHeight="1" x14ac:dyDescent="0.15">
      <c r="A15" s="35" t="s">
        <v>25</v>
      </c>
      <c r="B15" s="32" t="s">
        <v>79</v>
      </c>
      <c r="C15" s="32" t="s">
        <v>79</v>
      </c>
      <c r="D15" s="33" t="s">
        <v>79</v>
      </c>
      <c r="E15" s="33" t="s">
        <v>79</v>
      </c>
      <c r="F15" s="42">
        <v>0</v>
      </c>
      <c r="G15" s="99">
        <f>G14-'Strona 4'!F14</f>
        <v>16556843.850000001</v>
      </c>
      <c r="H15" s="42">
        <v>0</v>
      </c>
      <c r="I15" s="99">
        <f>'Strona 1'!D16-'Strona 2'!C18</f>
        <v>2150000</v>
      </c>
      <c r="J15" s="164">
        <f>'Strona 1'!D16+'Strona 3'!I15-'Strona 2'!C18</f>
        <v>2150000</v>
      </c>
      <c r="K15" s="165"/>
    </row>
    <row r="16" spans="1:11" ht="13.7" customHeight="1" x14ac:dyDescent="0.15">
      <c r="A16" s="35" t="s">
        <v>26</v>
      </c>
      <c r="B16" s="32" t="s">
        <v>79</v>
      </c>
      <c r="C16" s="32" t="s">
        <v>79</v>
      </c>
      <c r="D16" s="33" t="s">
        <v>79</v>
      </c>
      <c r="E16" s="33" t="s">
        <v>79</v>
      </c>
      <c r="F16" s="42">
        <v>0</v>
      </c>
      <c r="G16" s="99">
        <f>G15-'Strona 4'!F15</f>
        <v>14856843.850000001</v>
      </c>
      <c r="H16" s="42">
        <v>0</v>
      </c>
      <c r="I16" s="99">
        <f>'Strona 1'!D17-'Strona 2'!C19</f>
        <v>2328000</v>
      </c>
      <c r="J16" s="164">
        <f>'Strona 1'!D17+'Strona 3'!I16-'Strona 2'!C19</f>
        <v>2328000</v>
      </c>
      <c r="K16" s="165"/>
    </row>
    <row r="17" spans="1:11" ht="13.7" customHeight="1" x14ac:dyDescent="0.15">
      <c r="A17" s="35" t="s">
        <v>27</v>
      </c>
      <c r="B17" s="32" t="s">
        <v>79</v>
      </c>
      <c r="C17" s="32" t="s">
        <v>79</v>
      </c>
      <c r="D17" s="33" t="s">
        <v>79</v>
      </c>
      <c r="E17" s="33" t="s">
        <v>79</v>
      </c>
      <c r="F17" s="42">
        <v>0</v>
      </c>
      <c r="G17" s="99">
        <f>G16-'Strona 4'!F16</f>
        <v>13156843.850000001</v>
      </c>
      <c r="H17" s="42">
        <v>0</v>
      </c>
      <c r="I17" s="99">
        <f>'Strona 1'!D18-'Strona 2'!C20</f>
        <v>2370000</v>
      </c>
      <c r="J17" s="164">
        <f>'Strona 1'!D18+'Strona 3'!I17-'Strona 2'!C20</f>
        <v>2370000</v>
      </c>
      <c r="K17" s="165"/>
    </row>
    <row r="18" spans="1:11" ht="13.7" customHeight="1" x14ac:dyDescent="0.15">
      <c r="A18" s="35" t="s">
        <v>28</v>
      </c>
      <c r="B18" s="32" t="s">
        <v>79</v>
      </c>
      <c r="C18" s="32" t="s">
        <v>79</v>
      </c>
      <c r="D18" s="33" t="s">
        <v>79</v>
      </c>
      <c r="E18" s="33" t="s">
        <v>79</v>
      </c>
      <c r="F18" s="42">
        <v>0</v>
      </c>
      <c r="G18" s="99">
        <f>G17-'Strona 4'!F17</f>
        <v>11456843.850000001</v>
      </c>
      <c r="H18" s="42">
        <v>0</v>
      </c>
      <c r="I18" s="99">
        <f>'Strona 1'!D19-'Strona 2'!C21</f>
        <v>2450000</v>
      </c>
      <c r="J18" s="164">
        <f>'Strona 1'!D19+'Strona 3'!I18-'Strona 2'!C21</f>
        <v>2450000</v>
      </c>
      <c r="K18" s="165"/>
    </row>
    <row r="19" spans="1:11" ht="13.7" customHeight="1" x14ac:dyDescent="0.15">
      <c r="A19" s="35" t="s">
        <v>29</v>
      </c>
      <c r="B19" s="32" t="s">
        <v>79</v>
      </c>
      <c r="C19" s="32" t="s">
        <v>79</v>
      </c>
      <c r="D19" s="33" t="s">
        <v>79</v>
      </c>
      <c r="E19" s="33" t="s">
        <v>79</v>
      </c>
      <c r="F19" s="42">
        <v>0</v>
      </c>
      <c r="G19" s="99">
        <f>G18-'Strona 4'!F18</f>
        <v>9659868.8500000015</v>
      </c>
      <c r="H19" s="42">
        <v>0</v>
      </c>
      <c r="I19" s="99">
        <f>'Strona 1'!D20-'Strona 2'!C22</f>
        <v>2470000</v>
      </c>
      <c r="J19" s="164">
        <f>'Strona 1'!D20+'Strona 3'!I19-'Strona 2'!C22</f>
        <v>2470000</v>
      </c>
      <c r="K19" s="165"/>
    </row>
    <row r="20" spans="1:11" ht="13.7" customHeight="1" x14ac:dyDescent="0.15">
      <c r="A20" s="35" t="s">
        <v>30</v>
      </c>
      <c r="B20" s="32" t="s">
        <v>79</v>
      </c>
      <c r="C20" s="32" t="s">
        <v>79</v>
      </c>
      <c r="D20" s="33" t="s">
        <v>79</v>
      </c>
      <c r="E20" s="33" t="s">
        <v>79</v>
      </c>
      <c r="F20" s="42">
        <v>0</v>
      </c>
      <c r="G20" s="99">
        <f>G19-'Strona 4'!F19</f>
        <v>8439868.8500000015</v>
      </c>
      <c r="H20" s="42">
        <v>0</v>
      </c>
      <c r="I20" s="99">
        <f>'Strona 1'!D21-'Strona 2'!C23</f>
        <v>2500000</v>
      </c>
      <c r="J20" s="164">
        <f>'Strona 1'!D21+'Strona 3'!I20-'Strona 2'!C23</f>
        <v>2500000</v>
      </c>
      <c r="K20" s="165"/>
    </row>
    <row r="21" spans="1:11" ht="13.7" customHeight="1" x14ac:dyDescent="0.15">
      <c r="A21" s="35" t="s">
        <v>31</v>
      </c>
      <c r="B21" s="32" t="s">
        <v>79</v>
      </c>
      <c r="C21" s="32" t="s">
        <v>79</v>
      </c>
      <c r="D21" s="33" t="s">
        <v>79</v>
      </c>
      <c r="E21" s="33" t="s">
        <v>79</v>
      </c>
      <c r="F21" s="42">
        <v>0</v>
      </c>
      <c r="G21" s="99">
        <f>G20-'Strona 4'!F20</f>
        <v>7039868.8500000015</v>
      </c>
      <c r="H21" s="42">
        <v>0</v>
      </c>
      <c r="I21" s="99">
        <f>'Strona 1'!D22-'Strona 2'!C24</f>
        <v>2710000</v>
      </c>
      <c r="J21" s="164">
        <f>'Strona 1'!D22+'Strona 3'!I21-'Strona 2'!C24</f>
        <v>2710000</v>
      </c>
      <c r="K21" s="165"/>
    </row>
    <row r="22" spans="1:11" ht="13.7" customHeight="1" x14ac:dyDescent="0.15">
      <c r="A22" s="35" t="s">
        <v>32</v>
      </c>
      <c r="B22" s="32" t="s">
        <v>79</v>
      </c>
      <c r="C22" s="32" t="s">
        <v>79</v>
      </c>
      <c r="D22" s="33" t="s">
        <v>79</v>
      </c>
      <c r="E22" s="33" t="s">
        <v>79</v>
      </c>
      <c r="F22" s="42">
        <v>0</v>
      </c>
      <c r="G22" s="99">
        <f>G21-'Strona 4'!F21</f>
        <v>5454085.8500000015</v>
      </c>
      <c r="H22" s="42">
        <v>0</v>
      </c>
      <c r="I22" s="99">
        <f>'Strona 1'!D23-'Strona 2'!C25</f>
        <v>3050000</v>
      </c>
      <c r="J22" s="164">
        <f>'Strona 1'!D23+'Strona 3'!I22-'Strona 2'!C25</f>
        <v>3050000</v>
      </c>
      <c r="K22" s="165"/>
    </row>
    <row r="23" spans="1:11" ht="13.7" customHeight="1" x14ac:dyDescent="0.15">
      <c r="A23" s="35" t="s">
        <v>33</v>
      </c>
      <c r="B23" s="32" t="s">
        <v>79</v>
      </c>
      <c r="C23" s="32" t="s">
        <v>79</v>
      </c>
      <c r="D23" s="33" t="s">
        <v>79</v>
      </c>
      <c r="E23" s="33" t="s">
        <v>79</v>
      </c>
      <c r="F23" s="42">
        <v>0</v>
      </c>
      <c r="G23" s="99">
        <f>G22-'Strona 4'!F22</f>
        <v>3754085.8500000015</v>
      </c>
      <c r="H23" s="42">
        <v>0</v>
      </c>
      <c r="I23" s="99">
        <f>'Strona 1'!D24-'Strona 2'!C26</f>
        <v>3150000</v>
      </c>
      <c r="J23" s="164">
        <f>'Strona 1'!D24+'Strona 3'!I23-'Strona 2'!C26</f>
        <v>3150000</v>
      </c>
      <c r="K23" s="165"/>
    </row>
    <row r="24" spans="1:11" ht="13.7" customHeight="1" x14ac:dyDescent="0.15">
      <c r="A24" s="35" t="s">
        <v>34</v>
      </c>
      <c r="B24" s="32" t="s">
        <v>79</v>
      </c>
      <c r="C24" s="32" t="s">
        <v>79</v>
      </c>
      <c r="D24" s="33" t="s">
        <v>79</v>
      </c>
      <c r="E24" s="33" t="s">
        <v>79</v>
      </c>
      <c r="F24" s="42">
        <v>0</v>
      </c>
      <c r="G24" s="99">
        <f>G23-'Strona 4'!F23</f>
        <v>2054085.8500000015</v>
      </c>
      <c r="H24" s="42">
        <v>0</v>
      </c>
      <c r="I24" s="99">
        <f>'Strona 1'!D25-'Strona 2'!C27</f>
        <v>2950000</v>
      </c>
      <c r="J24" s="164">
        <f>'Strona 1'!D25+'Strona 3'!I24-'Strona 2'!C27</f>
        <v>2950000</v>
      </c>
      <c r="K24" s="165"/>
    </row>
    <row r="25" spans="1:11" ht="13.7" customHeight="1" x14ac:dyDescent="0.15">
      <c r="A25" s="35" t="s">
        <v>35</v>
      </c>
      <c r="B25" s="32" t="s">
        <v>79</v>
      </c>
      <c r="C25" s="32" t="s">
        <v>79</v>
      </c>
      <c r="D25" s="33" t="s">
        <v>79</v>
      </c>
      <c r="E25" s="33" t="s">
        <v>79</v>
      </c>
      <c r="F25" s="42">
        <v>0</v>
      </c>
      <c r="G25" s="99">
        <f>G24-'Strona 4'!F24</f>
        <v>354085.85000000149</v>
      </c>
      <c r="H25" s="42">
        <v>0</v>
      </c>
      <c r="I25" s="99">
        <f>'Strona 1'!D26-'Strona 2'!C28</f>
        <v>2950000</v>
      </c>
      <c r="J25" s="164">
        <f>'Strona 1'!D26+'Strona 3'!I25-'Strona 2'!C28</f>
        <v>2950000</v>
      </c>
      <c r="K25" s="165"/>
    </row>
    <row r="26" spans="1:11" ht="13.7" customHeight="1" thickBot="1" x14ac:dyDescent="0.2">
      <c r="A26" s="36" t="s">
        <v>36</v>
      </c>
      <c r="B26" s="37" t="s">
        <v>79</v>
      </c>
      <c r="C26" s="37" t="s">
        <v>79</v>
      </c>
      <c r="D26" s="38" t="s">
        <v>79</v>
      </c>
      <c r="E26" s="38" t="s">
        <v>79</v>
      </c>
      <c r="F26" s="43">
        <v>0</v>
      </c>
      <c r="G26" s="101">
        <f>G25-'Strona 4'!F25</f>
        <v>1.5133991837501526E-9</v>
      </c>
      <c r="H26" s="43">
        <v>0</v>
      </c>
      <c r="I26" s="101">
        <f>'Strona 1'!D27-'Strona 2'!C29</f>
        <v>3350000</v>
      </c>
      <c r="J26" s="166">
        <f>'Strona 1'!D27+'Strona 3'!I26-'Strona 2'!C29</f>
        <v>3350000</v>
      </c>
      <c r="K26" s="167"/>
    </row>
  </sheetData>
  <mergeCells count="30">
    <mergeCell ref="I4:K4"/>
    <mergeCell ref="B5:E5"/>
    <mergeCell ref="C6:E6"/>
    <mergeCell ref="J5:K7"/>
    <mergeCell ref="I5:I7"/>
    <mergeCell ref="A4:A7"/>
    <mergeCell ref="B6:B7"/>
    <mergeCell ref="F5:F7"/>
    <mergeCell ref="G4:G7"/>
    <mergeCell ref="H5:H7"/>
    <mergeCell ref="B4:F4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23:K23"/>
    <mergeCell ref="J24:K24"/>
    <mergeCell ref="J25:K25"/>
    <mergeCell ref="J26:K26"/>
    <mergeCell ref="J18:K18"/>
    <mergeCell ref="J19:K19"/>
    <mergeCell ref="J20:K20"/>
    <mergeCell ref="J21:K21"/>
    <mergeCell ref="J22:K22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
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"/>
  <sheetViews>
    <sheetView workbookViewId="0">
      <selection activeCell="F23" sqref="F23"/>
    </sheetView>
  </sheetViews>
  <sheetFormatPr defaultRowHeight="10.5" x14ac:dyDescent="0.15"/>
  <cols>
    <col min="1" max="1" width="13.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 x14ac:dyDescent="0.2"/>
    <row r="2" spans="1:8" ht="18" customHeight="1" x14ac:dyDescent="0.15">
      <c r="A2" s="181" t="s">
        <v>170</v>
      </c>
      <c r="B2" s="179" t="s">
        <v>80</v>
      </c>
      <c r="C2" s="179"/>
      <c r="D2" s="179"/>
      <c r="E2" s="179"/>
      <c r="F2" s="179"/>
      <c r="G2" s="179"/>
      <c r="H2" s="180"/>
    </row>
    <row r="3" spans="1:8" ht="201" customHeight="1" x14ac:dyDescent="0.15">
      <c r="A3" s="182"/>
      <c r="B3" s="63" t="s">
        <v>212</v>
      </c>
      <c r="C3" s="183" t="s">
        <v>213</v>
      </c>
      <c r="D3" s="183"/>
      <c r="E3" s="63" t="s">
        <v>214</v>
      </c>
      <c r="F3" s="63" t="s">
        <v>215</v>
      </c>
      <c r="G3" s="63" t="s">
        <v>216</v>
      </c>
      <c r="H3" s="64" t="s">
        <v>217</v>
      </c>
    </row>
    <row r="4" spans="1:8" ht="13.7" customHeight="1" x14ac:dyDescent="0.15">
      <c r="A4" s="60" t="s">
        <v>7</v>
      </c>
      <c r="B4" s="58" t="s">
        <v>81</v>
      </c>
      <c r="C4" s="184" t="s">
        <v>82</v>
      </c>
      <c r="D4" s="184"/>
      <c r="E4" s="52" t="s">
        <v>83</v>
      </c>
      <c r="F4" s="52" t="s">
        <v>84</v>
      </c>
      <c r="G4" s="52" t="s">
        <v>85</v>
      </c>
      <c r="H4" s="53" t="s">
        <v>86</v>
      </c>
    </row>
    <row r="5" spans="1:8" ht="13.7" customHeight="1" x14ac:dyDescent="0.15">
      <c r="A5" s="61" t="s">
        <v>19</v>
      </c>
      <c r="B5" s="91">
        <v>0.11119999999999999</v>
      </c>
      <c r="C5" s="89">
        <v>7.9799999999999996E-2</v>
      </c>
      <c r="D5" s="89">
        <v>9.4700000000000006E-2</v>
      </c>
      <c r="E5" s="89" t="s">
        <v>87</v>
      </c>
      <c r="F5" s="89">
        <v>0.1229</v>
      </c>
      <c r="G5" s="54" t="s">
        <v>88</v>
      </c>
      <c r="H5" s="55" t="s">
        <v>88</v>
      </c>
    </row>
    <row r="6" spans="1:8" ht="13.7" customHeight="1" x14ac:dyDescent="0.15">
      <c r="A6" s="61" t="s">
        <v>20</v>
      </c>
      <c r="B6" s="59" t="s">
        <v>89</v>
      </c>
      <c r="C6" s="89" t="s">
        <v>90</v>
      </c>
      <c r="D6" s="89">
        <v>0.123</v>
      </c>
      <c r="E6" s="89">
        <v>0.1201</v>
      </c>
      <c r="F6" s="89">
        <v>0.12709999999999999</v>
      </c>
      <c r="G6" s="54" t="s">
        <v>88</v>
      </c>
      <c r="H6" s="55" t="s">
        <v>88</v>
      </c>
    </row>
    <row r="7" spans="1:8" ht="13.7" customHeight="1" x14ac:dyDescent="0.15">
      <c r="A7" s="61" t="s">
        <v>21</v>
      </c>
      <c r="B7" s="59" t="s">
        <v>91</v>
      </c>
      <c r="C7" s="89" t="s">
        <v>92</v>
      </c>
      <c r="D7" s="89">
        <v>0.12970000000000001</v>
      </c>
      <c r="E7" s="89">
        <v>0.1114</v>
      </c>
      <c r="F7" s="89">
        <v>0.11840000000000001</v>
      </c>
      <c r="G7" s="54" t="s">
        <v>88</v>
      </c>
      <c r="H7" s="55" t="s">
        <v>88</v>
      </c>
    </row>
    <row r="8" spans="1:8" ht="13.7" customHeight="1" x14ac:dyDescent="0.15">
      <c r="A8" s="61" t="s">
        <v>22</v>
      </c>
      <c r="B8" s="59" t="s">
        <v>93</v>
      </c>
      <c r="C8" s="89" t="s">
        <v>94</v>
      </c>
      <c r="D8" s="89">
        <v>0.13639999999999999</v>
      </c>
      <c r="E8" s="89">
        <v>0.1158</v>
      </c>
      <c r="F8" s="89">
        <v>0.1158</v>
      </c>
      <c r="G8" s="54" t="s">
        <v>88</v>
      </c>
      <c r="H8" s="55" t="s">
        <v>88</v>
      </c>
    </row>
    <row r="9" spans="1:8" ht="13.7" customHeight="1" x14ac:dyDescent="0.15">
      <c r="A9" s="61" t="s">
        <v>23</v>
      </c>
      <c r="B9" s="59" t="s">
        <v>95</v>
      </c>
      <c r="C9" s="89" t="s">
        <v>96</v>
      </c>
      <c r="D9" s="89">
        <v>0.1115</v>
      </c>
      <c r="E9" s="89">
        <v>0.12970000000000001</v>
      </c>
      <c r="F9" s="89">
        <v>0.12970000000000001</v>
      </c>
      <c r="G9" s="54" t="s">
        <v>88</v>
      </c>
      <c r="H9" s="55" t="s">
        <v>88</v>
      </c>
    </row>
    <row r="10" spans="1:8" ht="13.7" customHeight="1" x14ac:dyDescent="0.15">
      <c r="A10" s="61" t="s">
        <v>24</v>
      </c>
      <c r="B10" s="59" t="s">
        <v>97</v>
      </c>
      <c r="C10" s="89" t="s">
        <v>98</v>
      </c>
      <c r="D10" s="54" t="s">
        <v>79</v>
      </c>
      <c r="E10" s="89">
        <v>0.12590000000000001</v>
      </c>
      <c r="F10" s="89">
        <v>0.12590000000000001</v>
      </c>
      <c r="G10" s="54" t="s">
        <v>88</v>
      </c>
      <c r="H10" s="55" t="s">
        <v>88</v>
      </c>
    </row>
    <row r="11" spans="1:8" ht="13.7" customHeight="1" x14ac:dyDescent="0.15">
      <c r="A11" s="61" t="s">
        <v>25</v>
      </c>
      <c r="B11" s="59" t="s">
        <v>99</v>
      </c>
      <c r="C11" s="89" t="s">
        <v>100</v>
      </c>
      <c r="D11" s="54" t="s">
        <v>79</v>
      </c>
      <c r="E11" s="89">
        <v>0.1072</v>
      </c>
      <c r="F11" s="89">
        <v>0.10920000000000001</v>
      </c>
      <c r="G11" s="54" t="s">
        <v>88</v>
      </c>
      <c r="H11" s="55" t="s">
        <v>88</v>
      </c>
    </row>
    <row r="12" spans="1:8" ht="13.7" customHeight="1" x14ac:dyDescent="0.15">
      <c r="A12" s="61" t="s">
        <v>26</v>
      </c>
      <c r="B12" s="59" t="s">
        <v>101</v>
      </c>
      <c r="C12" s="89" t="s">
        <v>102</v>
      </c>
      <c r="D12" s="54" t="s">
        <v>79</v>
      </c>
      <c r="E12" s="89">
        <v>0.1048</v>
      </c>
      <c r="F12" s="89">
        <v>0.1048</v>
      </c>
      <c r="G12" s="54" t="s">
        <v>88</v>
      </c>
      <c r="H12" s="55" t="s">
        <v>88</v>
      </c>
    </row>
    <row r="13" spans="1:8" ht="13.7" customHeight="1" x14ac:dyDescent="0.15">
      <c r="A13" s="61" t="s">
        <v>27</v>
      </c>
      <c r="B13" s="59" t="s">
        <v>103</v>
      </c>
      <c r="C13" s="89" t="s">
        <v>104</v>
      </c>
      <c r="D13" s="54" t="s">
        <v>79</v>
      </c>
      <c r="E13" s="89" t="s">
        <v>105</v>
      </c>
      <c r="F13" s="89" t="s">
        <v>105</v>
      </c>
      <c r="G13" s="54" t="s">
        <v>88</v>
      </c>
      <c r="H13" s="55" t="s">
        <v>88</v>
      </c>
    </row>
    <row r="14" spans="1:8" ht="13.7" customHeight="1" x14ac:dyDescent="0.15">
      <c r="A14" s="61" t="s">
        <v>28</v>
      </c>
      <c r="B14" s="59" t="s">
        <v>106</v>
      </c>
      <c r="C14" s="89" t="s">
        <v>107</v>
      </c>
      <c r="D14" s="54" t="s">
        <v>79</v>
      </c>
      <c r="E14" s="89" t="s">
        <v>108</v>
      </c>
      <c r="F14" s="89" t="s">
        <v>108</v>
      </c>
      <c r="G14" s="54" t="s">
        <v>88</v>
      </c>
      <c r="H14" s="55" t="s">
        <v>88</v>
      </c>
    </row>
    <row r="15" spans="1:8" ht="13.7" customHeight="1" x14ac:dyDescent="0.15">
      <c r="A15" s="61" t="s">
        <v>29</v>
      </c>
      <c r="B15" s="59" t="s">
        <v>109</v>
      </c>
      <c r="C15" s="89" t="s">
        <v>110</v>
      </c>
      <c r="D15" s="54" t="s">
        <v>79</v>
      </c>
      <c r="E15" s="89" t="s">
        <v>111</v>
      </c>
      <c r="F15" s="89" t="s">
        <v>111</v>
      </c>
      <c r="G15" s="54" t="s">
        <v>88</v>
      </c>
      <c r="H15" s="55" t="s">
        <v>88</v>
      </c>
    </row>
    <row r="16" spans="1:8" ht="13.7" customHeight="1" x14ac:dyDescent="0.15">
      <c r="A16" s="61" t="s">
        <v>30</v>
      </c>
      <c r="B16" s="59" t="s">
        <v>112</v>
      </c>
      <c r="C16" s="89" t="s">
        <v>113</v>
      </c>
      <c r="D16" s="54" t="s">
        <v>79</v>
      </c>
      <c r="E16" s="89" t="s">
        <v>114</v>
      </c>
      <c r="F16" s="89" t="s">
        <v>114</v>
      </c>
      <c r="G16" s="54" t="s">
        <v>88</v>
      </c>
      <c r="H16" s="55" t="s">
        <v>88</v>
      </c>
    </row>
    <row r="17" spans="1:8" ht="13.7" customHeight="1" x14ac:dyDescent="0.15">
      <c r="A17" s="61" t="s">
        <v>31</v>
      </c>
      <c r="B17" s="59" t="s">
        <v>115</v>
      </c>
      <c r="C17" s="89" t="s">
        <v>116</v>
      </c>
      <c r="D17" s="54" t="s">
        <v>79</v>
      </c>
      <c r="E17" s="89" t="s">
        <v>117</v>
      </c>
      <c r="F17" s="89" t="s">
        <v>117</v>
      </c>
      <c r="G17" s="54" t="s">
        <v>88</v>
      </c>
      <c r="H17" s="55" t="s">
        <v>88</v>
      </c>
    </row>
    <row r="18" spans="1:8" ht="13.7" customHeight="1" x14ac:dyDescent="0.15">
      <c r="A18" s="61" t="s">
        <v>32</v>
      </c>
      <c r="B18" s="59" t="s">
        <v>118</v>
      </c>
      <c r="C18" s="89" t="s">
        <v>119</v>
      </c>
      <c r="D18" s="54" t="s">
        <v>79</v>
      </c>
      <c r="E18" s="89" t="s">
        <v>120</v>
      </c>
      <c r="F18" s="89" t="s">
        <v>120</v>
      </c>
      <c r="G18" s="54" t="s">
        <v>88</v>
      </c>
      <c r="H18" s="55" t="s">
        <v>88</v>
      </c>
    </row>
    <row r="19" spans="1:8" ht="13.7" customHeight="1" x14ac:dyDescent="0.15">
      <c r="A19" s="61" t="s">
        <v>33</v>
      </c>
      <c r="B19" s="103" t="s">
        <v>121</v>
      </c>
      <c r="C19" s="89" t="s">
        <v>122</v>
      </c>
      <c r="D19" s="54" t="s">
        <v>79</v>
      </c>
      <c r="E19" s="89" t="s">
        <v>123</v>
      </c>
      <c r="F19" s="89" t="s">
        <v>123</v>
      </c>
      <c r="G19" s="54" t="s">
        <v>88</v>
      </c>
      <c r="H19" s="55" t="s">
        <v>88</v>
      </c>
    </row>
    <row r="20" spans="1:8" ht="13.7" customHeight="1" x14ac:dyDescent="0.15">
      <c r="A20" s="61" t="s">
        <v>34</v>
      </c>
      <c r="B20" s="91">
        <v>6.4000000000000001E-2</v>
      </c>
      <c r="C20" s="89">
        <v>0.1004</v>
      </c>
      <c r="D20" s="54" t="s">
        <v>79</v>
      </c>
      <c r="E20" s="89" t="s">
        <v>124</v>
      </c>
      <c r="F20" s="89" t="s">
        <v>124</v>
      </c>
      <c r="G20" s="54" t="s">
        <v>88</v>
      </c>
      <c r="H20" s="55" t="s">
        <v>88</v>
      </c>
    </row>
    <row r="21" spans="1:8" ht="13.7" customHeight="1" x14ac:dyDescent="0.15">
      <c r="A21" s="61" t="s">
        <v>35</v>
      </c>
      <c r="B21" s="91">
        <v>1.9300000000000001E-2</v>
      </c>
      <c r="C21" s="89">
        <v>0.11020000000000001</v>
      </c>
      <c r="D21" s="54" t="s">
        <v>79</v>
      </c>
      <c r="E21" s="89">
        <v>0.1061</v>
      </c>
      <c r="F21" s="89">
        <v>0.1061</v>
      </c>
      <c r="G21" s="54" t="s">
        <v>88</v>
      </c>
      <c r="H21" s="55" t="s">
        <v>88</v>
      </c>
    </row>
    <row r="22" spans="1:8" ht="13.7" customHeight="1" thickBot="1" x14ac:dyDescent="0.2">
      <c r="A22" s="62" t="s">
        <v>36</v>
      </c>
      <c r="B22" s="102">
        <v>1.04E-2</v>
      </c>
      <c r="C22" s="90">
        <v>0.12379999999999999</v>
      </c>
      <c r="D22" s="56" t="s">
        <v>79</v>
      </c>
      <c r="E22" s="90">
        <v>0.1074</v>
      </c>
      <c r="F22" s="90">
        <v>0.1074</v>
      </c>
      <c r="G22" s="56" t="s">
        <v>88</v>
      </c>
      <c r="H22" s="57" t="s">
        <v>88</v>
      </c>
    </row>
    <row r="23" spans="1:8" ht="27.4" customHeight="1" x14ac:dyDescent="0.15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
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workbookViewId="0">
      <selection activeCell="J6" sqref="J6:K6"/>
    </sheetView>
  </sheetViews>
  <sheetFormatPr defaultRowHeight="10.5" x14ac:dyDescent="0.15"/>
  <cols>
    <col min="1" max="1" width="9.664062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5.332031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 x14ac:dyDescent="0.15">
      <c r="A1" s="191" t="s">
        <v>170</v>
      </c>
      <c r="B1" s="195" t="s">
        <v>125</v>
      </c>
      <c r="C1" s="195"/>
      <c r="D1" s="195"/>
      <c r="E1" s="195"/>
      <c r="F1" s="195"/>
      <c r="G1" s="195"/>
      <c r="H1" s="195"/>
      <c r="I1" s="195"/>
      <c r="J1" s="195"/>
      <c r="K1" s="196"/>
    </row>
    <row r="2" spans="1:11" ht="18" customHeight="1" x14ac:dyDescent="0.15">
      <c r="A2" s="192"/>
      <c r="B2" s="193" t="s">
        <v>126</v>
      </c>
      <c r="C2" s="193" t="s">
        <v>2</v>
      </c>
      <c r="D2" s="193"/>
      <c r="E2" s="193" t="s">
        <v>127</v>
      </c>
      <c r="F2" s="193" t="s">
        <v>2</v>
      </c>
      <c r="G2" s="193"/>
      <c r="H2" s="193" t="s">
        <v>128</v>
      </c>
      <c r="I2" s="193" t="s">
        <v>2</v>
      </c>
      <c r="J2" s="193"/>
      <c r="K2" s="197"/>
    </row>
    <row r="3" spans="1:11" ht="18.75" customHeight="1" x14ac:dyDescent="0.15">
      <c r="A3" s="192"/>
      <c r="B3" s="193"/>
      <c r="C3" s="194" t="s">
        <v>218</v>
      </c>
      <c r="D3" s="65" t="s">
        <v>2</v>
      </c>
      <c r="E3" s="193"/>
      <c r="F3" s="193" t="s">
        <v>129</v>
      </c>
      <c r="G3" s="65" t="s">
        <v>2</v>
      </c>
      <c r="H3" s="193"/>
      <c r="I3" s="194" t="s">
        <v>128</v>
      </c>
      <c r="J3" s="193" t="s">
        <v>2</v>
      </c>
      <c r="K3" s="197"/>
    </row>
    <row r="4" spans="1:11" ht="154.5" customHeight="1" x14ac:dyDescent="0.15">
      <c r="A4" s="192"/>
      <c r="B4" s="193"/>
      <c r="C4" s="194"/>
      <c r="D4" s="65" t="s">
        <v>130</v>
      </c>
      <c r="E4" s="193"/>
      <c r="F4" s="193"/>
      <c r="G4" s="65" t="s">
        <v>130</v>
      </c>
      <c r="H4" s="193"/>
      <c r="I4" s="194"/>
      <c r="J4" s="193" t="s">
        <v>131</v>
      </c>
      <c r="K4" s="197"/>
    </row>
    <row r="5" spans="1:11" ht="13.7" customHeight="1" x14ac:dyDescent="0.15">
      <c r="A5" s="66" t="s">
        <v>7</v>
      </c>
      <c r="B5" s="67" t="s">
        <v>132</v>
      </c>
      <c r="C5" s="67" t="s">
        <v>133</v>
      </c>
      <c r="D5" s="67" t="s">
        <v>134</v>
      </c>
      <c r="E5" s="67" t="s">
        <v>135</v>
      </c>
      <c r="F5" s="67" t="s">
        <v>136</v>
      </c>
      <c r="G5" s="67" t="s">
        <v>137</v>
      </c>
      <c r="H5" s="67" t="s">
        <v>138</v>
      </c>
      <c r="I5" s="67" t="s">
        <v>139</v>
      </c>
      <c r="J5" s="189" t="s">
        <v>140</v>
      </c>
      <c r="K5" s="190"/>
    </row>
    <row r="6" spans="1:11" ht="13.7" customHeight="1" x14ac:dyDescent="0.15">
      <c r="A6" s="68" t="s">
        <v>19</v>
      </c>
      <c r="B6" s="69">
        <v>0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525332</v>
      </c>
      <c r="I6" s="69">
        <v>525332</v>
      </c>
      <c r="J6" s="185">
        <v>477817</v>
      </c>
      <c r="K6" s="186"/>
    </row>
    <row r="7" spans="1:11" ht="13.7" customHeight="1" x14ac:dyDescent="0.15">
      <c r="A7" s="68" t="s">
        <v>20</v>
      </c>
      <c r="B7" s="69">
        <v>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185">
        <v>0</v>
      </c>
      <c r="K7" s="186"/>
    </row>
    <row r="8" spans="1:11" ht="13.7" customHeight="1" x14ac:dyDescent="0.15">
      <c r="A8" s="68" t="s">
        <v>21</v>
      </c>
      <c r="B8" s="69">
        <v>0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185">
        <v>0</v>
      </c>
      <c r="K8" s="186"/>
    </row>
    <row r="9" spans="1:11" ht="13.7" customHeight="1" x14ac:dyDescent="0.15">
      <c r="A9" s="68" t="s">
        <v>22</v>
      </c>
      <c r="B9" s="69">
        <v>0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185">
        <v>0</v>
      </c>
      <c r="K9" s="186"/>
    </row>
    <row r="10" spans="1:11" ht="13.7" customHeight="1" x14ac:dyDescent="0.15">
      <c r="A10" s="68" t="s">
        <v>23</v>
      </c>
      <c r="B10" s="69">
        <v>0</v>
      </c>
      <c r="C10" s="69">
        <v>0</v>
      </c>
      <c r="D10" s="69">
        <v>0</v>
      </c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185">
        <v>0</v>
      </c>
      <c r="K10" s="186"/>
    </row>
    <row r="11" spans="1:11" ht="13.7" customHeight="1" x14ac:dyDescent="0.15">
      <c r="A11" s="68" t="s">
        <v>24</v>
      </c>
      <c r="B11" s="69">
        <v>0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0</v>
      </c>
      <c r="J11" s="185">
        <v>0</v>
      </c>
      <c r="K11" s="186"/>
    </row>
    <row r="12" spans="1:11" ht="13.7" customHeight="1" x14ac:dyDescent="0.15">
      <c r="A12" s="68" t="s">
        <v>25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185">
        <v>0</v>
      </c>
      <c r="K12" s="186"/>
    </row>
    <row r="13" spans="1:11" ht="13.7" customHeight="1" x14ac:dyDescent="0.15">
      <c r="A13" s="68" t="s">
        <v>26</v>
      </c>
      <c r="B13" s="69">
        <v>0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0</v>
      </c>
      <c r="J13" s="185">
        <v>0</v>
      </c>
      <c r="K13" s="186"/>
    </row>
    <row r="14" spans="1:11" ht="13.7" customHeight="1" x14ac:dyDescent="0.15">
      <c r="A14" s="68" t="s">
        <v>27</v>
      </c>
      <c r="B14" s="69">
        <v>0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185">
        <v>0</v>
      </c>
      <c r="K14" s="186"/>
    </row>
    <row r="15" spans="1:11" ht="13.7" customHeight="1" x14ac:dyDescent="0.15">
      <c r="A15" s="68" t="s">
        <v>28</v>
      </c>
      <c r="B15" s="69">
        <v>0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185">
        <v>0</v>
      </c>
      <c r="K15" s="186"/>
    </row>
    <row r="16" spans="1:11" ht="13.7" customHeight="1" x14ac:dyDescent="0.15">
      <c r="A16" s="68" t="s">
        <v>29</v>
      </c>
      <c r="B16" s="69">
        <v>0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185">
        <v>0</v>
      </c>
      <c r="K16" s="186"/>
    </row>
    <row r="17" spans="1:11" ht="13.7" customHeight="1" x14ac:dyDescent="0.15">
      <c r="A17" s="68" t="s">
        <v>30</v>
      </c>
      <c r="B17" s="69">
        <v>0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185">
        <v>0</v>
      </c>
      <c r="K17" s="186"/>
    </row>
    <row r="18" spans="1:11" ht="13.7" customHeight="1" x14ac:dyDescent="0.15">
      <c r="A18" s="68" t="s">
        <v>31</v>
      </c>
      <c r="B18" s="69">
        <v>0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  <c r="J18" s="185">
        <v>0</v>
      </c>
      <c r="K18" s="186"/>
    </row>
    <row r="19" spans="1:11" ht="13.7" customHeight="1" x14ac:dyDescent="0.15">
      <c r="A19" s="68" t="s">
        <v>32</v>
      </c>
      <c r="B19" s="69">
        <v>0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185">
        <v>0</v>
      </c>
      <c r="K19" s="186"/>
    </row>
    <row r="20" spans="1:11" ht="13.7" customHeight="1" x14ac:dyDescent="0.15">
      <c r="A20" s="68" t="s">
        <v>33</v>
      </c>
      <c r="B20" s="69">
        <v>0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185">
        <v>0</v>
      </c>
      <c r="K20" s="186"/>
    </row>
    <row r="21" spans="1:11" ht="13.7" customHeight="1" x14ac:dyDescent="0.15">
      <c r="A21" s="68" t="s">
        <v>34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185">
        <v>0</v>
      </c>
      <c r="K21" s="186"/>
    </row>
    <row r="22" spans="1:11" ht="13.7" customHeight="1" x14ac:dyDescent="0.15">
      <c r="A22" s="68" t="s">
        <v>35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185">
        <v>0</v>
      </c>
      <c r="K22" s="186"/>
    </row>
    <row r="23" spans="1:11" ht="13.7" customHeight="1" thickBot="1" x14ac:dyDescent="0.2">
      <c r="A23" s="70" t="s">
        <v>36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187">
        <v>0</v>
      </c>
      <c r="K23" s="188"/>
    </row>
  </sheetData>
  <mergeCells count="32"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20:K20"/>
    <mergeCell ref="J21:K21"/>
    <mergeCell ref="J22:K22"/>
    <mergeCell ref="J23:K23"/>
    <mergeCell ref="J15:K15"/>
    <mergeCell ref="J16:K16"/>
    <mergeCell ref="J17:K17"/>
    <mergeCell ref="J18:K18"/>
    <mergeCell ref="J19:K19"/>
  </mergeCells>
  <pageMargins left="0.39370078740157483" right="0.39370078740157483" top="0.39370078740157483" bottom="0.39370078740157483" header="0" footer="0"/>
  <pageSetup paperSize="9" orientation="landscape" r:id="rId1"/>
  <headerFooter>
    <oddFooter>&amp;CStrona 7&amp;RPrzewodniczący Rady Gminy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3"/>
  <sheetViews>
    <sheetView workbookViewId="0">
      <selection activeCell="G11" sqref="G11"/>
    </sheetView>
  </sheetViews>
  <sheetFormatPr defaultRowHeight="10.5" x14ac:dyDescent="0.15"/>
  <cols>
    <col min="1" max="1" width="9.5" customWidth="1"/>
    <col min="2" max="3" width="17" customWidth="1"/>
    <col min="4" max="4" width="16.5" customWidth="1"/>
    <col min="5" max="5" width="17.33203125" customWidth="1"/>
    <col min="6" max="6" width="14.33203125" customWidth="1"/>
    <col min="7" max="7" width="15.33203125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2" ht="20.25" customHeight="1" x14ac:dyDescent="0.15">
      <c r="A1" s="201" t="s">
        <v>170</v>
      </c>
      <c r="B1" s="204" t="s">
        <v>0</v>
      </c>
      <c r="C1" s="204"/>
      <c r="D1" s="204"/>
      <c r="E1" s="204" t="s">
        <v>141</v>
      </c>
      <c r="F1" s="204"/>
      <c r="G1" s="204"/>
      <c r="H1" s="204"/>
      <c r="I1" s="204"/>
      <c r="J1" s="204"/>
      <c r="K1" s="204"/>
      <c r="L1" s="205"/>
    </row>
    <row r="2" spans="1:12" ht="18.75" customHeight="1" x14ac:dyDescent="0.15">
      <c r="A2" s="202"/>
      <c r="B2" s="203" t="s">
        <v>142</v>
      </c>
      <c r="C2" s="203" t="s">
        <v>2</v>
      </c>
      <c r="D2" s="203"/>
      <c r="E2" s="203" t="s">
        <v>143</v>
      </c>
      <c r="F2" s="203" t="s">
        <v>1</v>
      </c>
      <c r="G2" s="203"/>
      <c r="H2" s="203" t="s">
        <v>144</v>
      </c>
      <c r="I2" s="203" t="s">
        <v>145</v>
      </c>
      <c r="J2" s="194" t="s">
        <v>229</v>
      </c>
      <c r="K2" s="194"/>
      <c r="L2" s="206" t="s">
        <v>146</v>
      </c>
    </row>
    <row r="3" spans="1:12" ht="24" customHeight="1" x14ac:dyDescent="0.15">
      <c r="A3" s="202"/>
      <c r="B3" s="203"/>
      <c r="C3" s="203" t="s">
        <v>147</v>
      </c>
      <c r="D3" s="72" t="s">
        <v>2</v>
      </c>
      <c r="E3" s="203"/>
      <c r="F3" s="203" t="s">
        <v>148</v>
      </c>
      <c r="G3" s="203" t="s">
        <v>149</v>
      </c>
      <c r="H3" s="203"/>
      <c r="I3" s="203"/>
      <c r="J3" s="194"/>
      <c r="K3" s="194"/>
      <c r="L3" s="206"/>
    </row>
    <row r="4" spans="1:12" ht="156" customHeight="1" x14ac:dyDescent="0.15">
      <c r="A4" s="202"/>
      <c r="B4" s="203"/>
      <c r="C4" s="203"/>
      <c r="D4" s="72" t="s">
        <v>131</v>
      </c>
      <c r="E4" s="203"/>
      <c r="F4" s="203"/>
      <c r="G4" s="203"/>
      <c r="H4" s="203"/>
      <c r="I4" s="203"/>
      <c r="J4" s="194"/>
      <c r="K4" s="194"/>
      <c r="L4" s="206"/>
    </row>
    <row r="5" spans="1:12" ht="13.7" customHeight="1" x14ac:dyDescent="0.15">
      <c r="A5" s="75" t="s">
        <v>7</v>
      </c>
      <c r="B5" s="76" t="s">
        <v>150</v>
      </c>
      <c r="C5" s="76" t="s">
        <v>151</v>
      </c>
      <c r="D5" s="76" t="s">
        <v>152</v>
      </c>
      <c r="E5" s="76" t="s">
        <v>153</v>
      </c>
      <c r="F5" s="76" t="s">
        <v>154</v>
      </c>
      <c r="G5" s="76" t="s">
        <v>155</v>
      </c>
      <c r="H5" s="76" t="s">
        <v>156</v>
      </c>
      <c r="I5" s="76" t="s">
        <v>157</v>
      </c>
      <c r="J5" s="200" t="s">
        <v>158</v>
      </c>
      <c r="K5" s="200"/>
      <c r="L5" s="77" t="s">
        <v>159</v>
      </c>
    </row>
    <row r="6" spans="1:12" ht="13.7" customHeight="1" x14ac:dyDescent="0.15">
      <c r="A6" s="73" t="s">
        <v>19</v>
      </c>
      <c r="B6" s="78">
        <v>2338911</v>
      </c>
      <c r="C6" s="78">
        <v>2338911</v>
      </c>
      <c r="D6" s="78">
        <v>1527909</v>
      </c>
      <c r="E6" s="78">
        <f>SUM(F6:G6)</f>
        <v>4981481</v>
      </c>
      <c r="F6" s="78">
        <v>1400</v>
      </c>
      <c r="G6" s="78">
        <v>4980081</v>
      </c>
      <c r="H6" s="78">
        <v>0</v>
      </c>
      <c r="I6" s="78">
        <v>0</v>
      </c>
      <c r="J6" s="198">
        <v>0</v>
      </c>
      <c r="K6" s="198"/>
      <c r="L6" s="79">
        <v>0</v>
      </c>
    </row>
    <row r="7" spans="1:12" ht="13.7" customHeight="1" x14ac:dyDescent="0.15">
      <c r="A7" s="73" t="s">
        <v>20</v>
      </c>
      <c r="B7" s="78">
        <v>2710341</v>
      </c>
      <c r="C7" s="78">
        <v>2710341</v>
      </c>
      <c r="D7" s="78">
        <v>1734131</v>
      </c>
      <c r="E7" s="100">
        <f t="shared" ref="E7:E10" si="0">SUM(F7:G7)</f>
        <v>8844691</v>
      </c>
      <c r="F7" s="78">
        <v>0</v>
      </c>
      <c r="G7" s="78">
        <v>8844691</v>
      </c>
      <c r="H7" s="78">
        <v>0</v>
      </c>
      <c r="I7" s="78">
        <v>0</v>
      </c>
      <c r="J7" s="198">
        <v>0</v>
      </c>
      <c r="K7" s="198"/>
      <c r="L7" s="79">
        <v>0</v>
      </c>
    </row>
    <row r="8" spans="1:12" ht="13.7" customHeight="1" x14ac:dyDescent="0.15">
      <c r="A8" s="73" t="s">
        <v>21</v>
      </c>
      <c r="B8" s="78">
        <v>0</v>
      </c>
      <c r="C8" s="78">
        <v>0</v>
      </c>
      <c r="D8" s="78">
        <v>0</v>
      </c>
      <c r="E8" s="100">
        <f t="shared" si="0"/>
        <v>4173340</v>
      </c>
      <c r="F8" s="78">
        <v>0</v>
      </c>
      <c r="G8" s="78">
        <v>4173340</v>
      </c>
      <c r="H8" s="78">
        <v>0</v>
      </c>
      <c r="I8" s="78">
        <v>0</v>
      </c>
      <c r="J8" s="198">
        <v>0</v>
      </c>
      <c r="K8" s="198"/>
      <c r="L8" s="79">
        <v>0</v>
      </c>
    </row>
    <row r="9" spans="1:12" ht="13.7" customHeight="1" x14ac:dyDescent="0.15">
      <c r="A9" s="73" t="s">
        <v>22</v>
      </c>
      <c r="B9" s="78">
        <v>0</v>
      </c>
      <c r="C9" s="78">
        <v>0</v>
      </c>
      <c r="D9" s="78">
        <v>0</v>
      </c>
      <c r="E9" s="100">
        <f t="shared" si="0"/>
        <v>2691300</v>
      </c>
      <c r="F9" s="78">
        <v>0</v>
      </c>
      <c r="G9" s="78">
        <v>2691300</v>
      </c>
      <c r="H9" s="78">
        <v>0</v>
      </c>
      <c r="I9" s="78">
        <v>0</v>
      </c>
      <c r="J9" s="198">
        <v>0</v>
      </c>
      <c r="K9" s="198"/>
      <c r="L9" s="79">
        <v>0</v>
      </c>
    </row>
    <row r="10" spans="1:12" ht="13.7" customHeight="1" x14ac:dyDescent="0.15">
      <c r="A10" s="73" t="s">
        <v>23</v>
      </c>
      <c r="B10" s="78">
        <v>0</v>
      </c>
      <c r="C10" s="78">
        <v>0</v>
      </c>
      <c r="D10" s="78">
        <v>0</v>
      </c>
      <c r="E10" s="100">
        <f t="shared" si="0"/>
        <v>0</v>
      </c>
      <c r="F10" s="78">
        <v>0</v>
      </c>
      <c r="G10" s="78">
        <v>0</v>
      </c>
      <c r="H10" s="78">
        <v>0</v>
      </c>
      <c r="I10" s="78">
        <v>0</v>
      </c>
      <c r="J10" s="198">
        <v>0</v>
      </c>
      <c r="K10" s="198"/>
      <c r="L10" s="79">
        <v>0</v>
      </c>
    </row>
    <row r="11" spans="1:12" ht="13.7" customHeight="1" x14ac:dyDescent="0.15">
      <c r="A11" s="73" t="s">
        <v>24</v>
      </c>
      <c r="B11" s="78">
        <v>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198">
        <v>0</v>
      </c>
      <c r="K11" s="198"/>
      <c r="L11" s="79">
        <v>0</v>
      </c>
    </row>
    <row r="12" spans="1:12" ht="13.7" customHeight="1" x14ac:dyDescent="0.15">
      <c r="A12" s="73" t="s">
        <v>25</v>
      </c>
      <c r="B12" s="78">
        <v>0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198">
        <v>0</v>
      </c>
      <c r="K12" s="198"/>
      <c r="L12" s="79">
        <v>0</v>
      </c>
    </row>
    <row r="13" spans="1:12" ht="13.7" customHeight="1" x14ac:dyDescent="0.15">
      <c r="A13" s="73" t="s">
        <v>26</v>
      </c>
      <c r="B13" s="78">
        <v>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198">
        <v>0</v>
      </c>
      <c r="K13" s="198"/>
      <c r="L13" s="79">
        <v>0</v>
      </c>
    </row>
    <row r="14" spans="1:12" ht="13.7" customHeight="1" x14ac:dyDescent="0.15">
      <c r="A14" s="73" t="s">
        <v>27</v>
      </c>
      <c r="B14" s="78">
        <v>0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198">
        <v>0</v>
      </c>
      <c r="K14" s="198"/>
      <c r="L14" s="79">
        <v>0</v>
      </c>
    </row>
    <row r="15" spans="1:12" ht="13.7" customHeight="1" x14ac:dyDescent="0.15">
      <c r="A15" s="73" t="s">
        <v>28</v>
      </c>
      <c r="B15" s="78">
        <v>0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198">
        <v>0</v>
      </c>
      <c r="K15" s="198"/>
      <c r="L15" s="79">
        <v>0</v>
      </c>
    </row>
    <row r="16" spans="1:12" ht="13.7" customHeight="1" x14ac:dyDescent="0.15">
      <c r="A16" s="73" t="s">
        <v>29</v>
      </c>
      <c r="B16" s="78">
        <v>0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198">
        <v>0</v>
      </c>
      <c r="K16" s="198"/>
      <c r="L16" s="79">
        <v>0</v>
      </c>
    </row>
    <row r="17" spans="1:12" ht="13.7" customHeight="1" x14ac:dyDescent="0.15">
      <c r="A17" s="73" t="s">
        <v>30</v>
      </c>
      <c r="B17" s="78">
        <v>0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198">
        <v>0</v>
      </c>
      <c r="K17" s="198"/>
      <c r="L17" s="79">
        <v>0</v>
      </c>
    </row>
    <row r="18" spans="1:12" ht="13.7" customHeight="1" x14ac:dyDescent="0.15">
      <c r="A18" s="73" t="s">
        <v>31</v>
      </c>
      <c r="B18" s="78">
        <v>0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198">
        <v>0</v>
      </c>
      <c r="K18" s="198"/>
      <c r="L18" s="79">
        <v>0</v>
      </c>
    </row>
    <row r="19" spans="1:12" ht="13.7" customHeight="1" x14ac:dyDescent="0.15">
      <c r="A19" s="73" t="s">
        <v>32</v>
      </c>
      <c r="B19" s="78">
        <v>0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198">
        <v>0</v>
      </c>
      <c r="K19" s="198"/>
      <c r="L19" s="79">
        <v>0</v>
      </c>
    </row>
    <row r="20" spans="1:12" ht="13.7" customHeight="1" x14ac:dyDescent="0.15">
      <c r="A20" s="73" t="s">
        <v>33</v>
      </c>
      <c r="B20" s="78">
        <v>0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198">
        <v>0</v>
      </c>
      <c r="K20" s="198"/>
      <c r="L20" s="79">
        <v>0</v>
      </c>
    </row>
    <row r="21" spans="1:12" ht="13.7" customHeight="1" x14ac:dyDescent="0.15">
      <c r="A21" s="73" t="s">
        <v>34</v>
      </c>
      <c r="B21" s="78">
        <v>0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198">
        <v>0</v>
      </c>
      <c r="K21" s="198"/>
      <c r="L21" s="79">
        <v>0</v>
      </c>
    </row>
    <row r="22" spans="1:12" ht="13.7" customHeight="1" x14ac:dyDescent="0.15">
      <c r="A22" s="73" t="s">
        <v>35</v>
      </c>
      <c r="B22" s="78">
        <v>0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198">
        <v>0</v>
      </c>
      <c r="K22" s="198"/>
      <c r="L22" s="79">
        <v>0</v>
      </c>
    </row>
    <row r="23" spans="1:12" ht="13.7" customHeight="1" thickBot="1" x14ac:dyDescent="0.2">
      <c r="A23" s="74" t="s">
        <v>36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199">
        <v>0</v>
      </c>
      <c r="K23" s="199"/>
      <c r="L23" s="81">
        <v>0</v>
      </c>
    </row>
  </sheetData>
  <mergeCells count="33"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20:K20"/>
    <mergeCell ref="J21:K21"/>
    <mergeCell ref="J22:K22"/>
    <mergeCell ref="J23:K23"/>
    <mergeCell ref="J15:K15"/>
    <mergeCell ref="J16:K16"/>
    <mergeCell ref="J17:K17"/>
    <mergeCell ref="J18:K18"/>
    <mergeCell ref="J19:K19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8&amp;RPrzewodniczący Rady Gminy
 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5"/>
  <sheetViews>
    <sheetView tabSelected="1" workbookViewId="0">
      <selection activeCell="D32" sqref="D32"/>
    </sheetView>
  </sheetViews>
  <sheetFormatPr defaultRowHeight="10.5" x14ac:dyDescent="0.15"/>
  <cols>
    <col min="1" max="1" width="11.16406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 x14ac:dyDescent="0.2"/>
    <row r="2" spans="1:11" ht="19.5" customHeight="1" x14ac:dyDescent="0.15">
      <c r="A2" s="216" t="s">
        <v>170</v>
      </c>
      <c r="B2" s="213" t="s">
        <v>141</v>
      </c>
      <c r="C2" s="213"/>
      <c r="D2" s="213"/>
      <c r="E2" s="213"/>
      <c r="F2" s="213"/>
      <c r="G2" s="213"/>
      <c r="H2" s="213"/>
      <c r="I2" s="213"/>
      <c r="J2" s="213"/>
      <c r="K2" s="214"/>
    </row>
    <row r="3" spans="1:11" ht="18" customHeight="1" x14ac:dyDescent="0.15">
      <c r="A3" s="217"/>
      <c r="B3" s="122" t="s">
        <v>219</v>
      </c>
      <c r="C3" s="122" t="s">
        <v>220</v>
      </c>
      <c r="D3" s="215" t="s">
        <v>2</v>
      </c>
      <c r="E3" s="215"/>
      <c r="F3" s="215"/>
      <c r="G3" s="215"/>
      <c r="H3" s="215"/>
      <c r="I3" s="122" t="s">
        <v>226</v>
      </c>
      <c r="J3" s="215" t="s">
        <v>160</v>
      </c>
      <c r="K3" s="218"/>
    </row>
    <row r="4" spans="1:11" ht="21" customHeight="1" x14ac:dyDescent="0.15">
      <c r="A4" s="217"/>
      <c r="B4" s="122"/>
      <c r="C4" s="122"/>
      <c r="D4" s="122" t="s">
        <v>221</v>
      </c>
      <c r="E4" s="122" t="s">
        <v>222</v>
      </c>
      <c r="F4" s="215" t="s">
        <v>2</v>
      </c>
      <c r="G4" s="215"/>
      <c r="H4" s="122" t="s">
        <v>225</v>
      </c>
      <c r="I4" s="122"/>
      <c r="J4" s="215"/>
      <c r="K4" s="218"/>
    </row>
    <row r="5" spans="1:11" ht="21" customHeight="1" x14ac:dyDescent="0.15">
      <c r="A5" s="217"/>
      <c r="B5" s="122"/>
      <c r="C5" s="122"/>
      <c r="D5" s="122"/>
      <c r="E5" s="122"/>
      <c r="F5" s="122" t="s">
        <v>223</v>
      </c>
      <c r="G5" s="82" t="s">
        <v>2</v>
      </c>
      <c r="H5" s="122"/>
      <c r="I5" s="122"/>
      <c r="J5" s="215"/>
      <c r="K5" s="218"/>
    </row>
    <row r="6" spans="1:11" ht="130.5" customHeight="1" x14ac:dyDescent="0.15">
      <c r="A6" s="217"/>
      <c r="B6" s="122"/>
      <c r="C6" s="122"/>
      <c r="D6" s="122"/>
      <c r="E6" s="122"/>
      <c r="F6" s="122"/>
      <c r="G6" s="5" t="s">
        <v>224</v>
      </c>
      <c r="H6" s="122"/>
      <c r="I6" s="122"/>
      <c r="J6" s="215"/>
      <c r="K6" s="218"/>
    </row>
    <row r="7" spans="1:11" ht="13.7" customHeight="1" x14ac:dyDescent="0.15">
      <c r="A7" s="85" t="s">
        <v>7</v>
      </c>
      <c r="B7" s="84" t="s">
        <v>161</v>
      </c>
      <c r="C7" s="84" t="s">
        <v>162</v>
      </c>
      <c r="D7" s="84" t="s">
        <v>163</v>
      </c>
      <c r="E7" s="84" t="s">
        <v>164</v>
      </c>
      <c r="F7" s="84" t="s">
        <v>165</v>
      </c>
      <c r="G7" s="84" t="s">
        <v>166</v>
      </c>
      <c r="H7" s="84" t="s">
        <v>167</v>
      </c>
      <c r="I7" s="84" t="s">
        <v>168</v>
      </c>
      <c r="J7" s="211" t="s">
        <v>169</v>
      </c>
      <c r="K7" s="212"/>
    </row>
    <row r="8" spans="1:11" ht="13.7" customHeight="1" x14ac:dyDescent="0.15">
      <c r="A8" s="86" t="s">
        <v>19</v>
      </c>
      <c r="B8" s="83">
        <v>0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207">
        <v>0</v>
      </c>
      <c r="K8" s="208"/>
    </row>
    <row r="9" spans="1:11" ht="13.7" customHeight="1" x14ac:dyDescent="0.15">
      <c r="A9" s="86" t="s">
        <v>20</v>
      </c>
      <c r="B9" s="83">
        <v>0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207" t="s">
        <v>79</v>
      </c>
      <c r="K9" s="208"/>
    </row>
    <row r="10" spans="1:11" ht="13.7" customHeight="1" x14ac:dyDescent="0.15">
      <c r="A10" s="86" t="s">
        <v>21</v>
      </c>
      <c r="B10" s="83">
        <v>0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207" t="s">
        <v>79</v>
      </c>
      <c r="K10" s="208"/>
    </row>
    <row r="11" spans="1:11" ht="13.7" customHeight="1" x14ac:dyDescent="0.15">
      <c r="A11" s="86" t="s">
        <v>22</v>
      </c>
      <c r="B11" s="83">
        <v>0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207" t="s">
        <v>79</v>
      </c>
      <c r="K11" s="208"/>
    </row>
    <row r="12" spans="1:11" ht="13.7" customHeight="1" x14ac:dyDescent="0.15">
      <c r="A12" s="86" t="s">
        <v>23</v>
      </c>
      <c r="B12" s="83">
        <v>0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207" t="s">
        <v>79</v>
      </c>
      <c r="K12" s="208"/>
    </row>
    <row r="13" spans="1:11" ht="13.7" customHeight="1" x14ac:dyDescent="0.15">
      <c r="A13" s="86" t="s">
        <v>24</v>
      </c>
      <c r="B13" s="83">
        <v>0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207" t="s">
        <v>79</v>
      </c>
      <c r="K13" s="208"/>
    </row>
    <row r="14" spans="1:11" ht="13.7" customHeight="1" x14ac:dyDescent="0.15">
      <c r="A14" s="86" t="s">
        <v>25</v>
      </c>
      <c r="B14" s="83">
        <v>0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207" t="s">
        <v>79</v>
      </c>
      <c r="K14" s="208"/>
    </row>
    <row r="15" spans="1:11" ht="13.7" customHeight="1" x14ac:dyDescent="0.15">
      <c r="A15" s="86" t="s">
        <v>26</v>
      </c>
      <c r="B15" s="83">
        <v>0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207" t="s">
        <v>79</v>
      </c>
      <c r="K15" s="208"/>
    </row>
    <row r="16" spans="1:11" ht="13.7" customHeight="1" x14ac:dyDescent="0.15">
      <c r="A16" s="86" t="s">
        <v>27</v>
      </c>
      <c r="B16" s="83">
        <v>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207" t="s">
        <v>79</v>
      </c>
      <c r="K16" s="208"/>
    </row>
    <row r="17" spans="1:11" ht="13.7" customHeight="1" x14ac:dyDescent="0.15">
      <c r="A17" s="86" t="s">
        <v>28</v>
      </c>
      <c r="B17" s="83">
        <v>0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207" t="s">
        <v>79</v>
      </c>
      <c r="K17" s="208"/>
    </row>
    <row r="18" spans="1:11" ht="13.7" customHeight="1" x14ac:dyDescent="0.15">
      <c r="A18" s="86" t="s">
        <v>29</v>
      </c>
      <c r="B18" s="83">
        <v>0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207" t="s">
        <v>79</v>
      </c>
      <c r="K18" s="208"/>
    </row>
    <row r="19" spans="1:11" ht="13.7" customHeight="1" x14ac:dyDescent="0.15">
      <c r="A19" s="86" t="s">
        <v>30</v>
      </c>
      <c r="B19" s="83">
        <v>0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207" t="s">
        <v>79</v>
      </c>
      <c r="K19" s="208"/>
    </row>
    <row r="20" spans="1:11" ht="13.7" customHeight="1" x14ac:dyDescent="0.15">
      <c r="A20" s="86" t="s">
        <v>31</v>
      </c>
      <c r="B20" s="83">
        <v>0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207" t="s">
        <v>79</v>
      </c>
      <c r="K20" s="208"/>
    </row>
    <row r="21" spans="1:11" ht="13.7" customHeight="1" x14ac:dyDescent="0.15">
      <c r="A21" s="86" t="s">
        <v>32</v>
      </c>
      <c r="B21" s="83">
        <v>0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207" t="s">
        <v>79</v>
      </c>
      <c r="K21" s="208"/>
    </row>
    <row r="22" spans="1:11" ht="13.7" customHeight="1" x14ac:dyDescent="0.15">
      <c r="A22" s="86" t="s">
        <v>33</v>
      </c>
      <c r="B22" s="83">
        <v>0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207" t="s">
        <v>79</v>
      </c>
      <c r="K22" s="208"/>
    </row>
    <row r="23" spans="1:11" ht="13.7" customHeight="1" x14ac:dyDescent="0.15">
      <c r="A23" s="86" t="s">
        <v>34</v>
      </c>
      <c r="B23" s="83">
        <v>0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207" t="s">
        <v>79</v>
      </c>
      <c r="K23" s="208"/>
    </row>
    <row r="24" spans="1:11" ht="13.7" customHeight="1" x14ac:dyDescent="0.15">
      <c r="A24" s="86" t="s">
        <v>35</v>
      </c>
      <c r="B24" s="83">
        <v>0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207" t="s">
        <v>79</v>
      </c>
      <c r="K24" s="208"/>
    </row>
    <row r="25" spans="1:11" ht="13.7" customHeight="1" thickBot="1" x14ac:dyDescent="0.2">
      <c r="A25" s="87" t="s">
        <v>36</v>
      </c>
      <c r="B25" s="88">
        <v>0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209" t="s">
        <v>79</v>
      </c>
      <c r="K25" s="210"/>
    </row>
  </sheetData>
  <mergeCells count="31"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22:K22"/>
    <mergeCell ref="J23:K23"/>
    <mergeCell ref="J24:K24"/>
    <mergeCell ref="J25:K25"/>
    <mergeCell ref="J17:K17"/>
    <mergeCell ref="J18:K18"/>
    <mergeCell ref="J19:K19"/>
    <mergeCell ref="J20:K20"/>
    <mergeCell ref="J21:K21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
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Machaj Małgorzata</cp:lastModifiedBy>
  <cp:lastPrinted>2020-05-27T11:33:55Z</cp:lastPrinted>
  <dcterms:created xsi:type="dcterms:W3CDTF">2009-06-17T07:33:19Z</dcterms:created>
  <dcterms:modified xsi:type="dcterms:W3CDTF">2020-05-27T11:36:12Z</dcterms:modified>
</cp:coreProperties>
</file>