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20" windowWidth="12315" windowHeight="8700"/>
  </bookViews>
  <sheets>
    <sheet name="doc1" sheetId="1" r:id="rId1"/>
  </sheets>
  <calcPr calcId="181029"/>
</workbook>
</file>

<file path=xl/calcChain.xml><?xml version="1.0" encoding="utf-8"?>
<calcChain xmlns="http://schemas.openxmlformats.org/spreadsheetml/2006/main">
  <c r="Z38" i="1"/>
  <c r="Z30"/>
  <c r="Z16"/>
  <c r="AO51"/>
  <c r="N51"/>
  <c r="P38"/>
  <c r="P30"/>
  <c r="U30"/>
  <c r="U16"/>
  <c r="AO52"/>
  <c r="N52"/>
  <c r="AN14"/>
  <c r="V14"/>
  <c r="U19"/>
  <c r="P19"/>
  <c r="P15"/>
  <c r="N19"/>
  <c r="N15"/>
  <c r="Z31"/>
  <c r="Z15"/>
  <c r="AO20"/>
  <c r="AO19"/>
  <c r="AO54"/>
  <c r="AO34"/>
  <c r="AM38"/>
  <c r="AM30"/>
  <c r="AM16"/>
  <c r="AL14"/>
  <c r="AG38"/>
  <c r="AG30"/>
  <c r="AG16"/>
  <c r="AH14"/>
  <c r="AC38"/>
  <c r="AC30"/>
  <c r="AC16"/>
  <c r="AD14"/>
  <c r="N49"/>
  <c r="N48"/>
  <c r="N47"/>
  <c r="N46"/>
  <c r="N45"/>
  <c r="N44"/>
  <c r="N43"/>
  <c r="N42"/>
  <c r="N41"/>
  <c r="N40"/>
  <c r="N39"/>
  <c r="AO55"/>
  <c r="AO53"/>
  <c r="AO49"/>
  <c r="AO48"/>
  <c r="AO47"/>
  <c r="AO46"/>
  <c r="AO45"/>
  <c r="AO44"/>
  <c r="AO43"/>
  <c r="AO42"/>
  <c r="AO41"/>
  <c r="AO40"/>
  <c r="AO39"/>
  <c r="AO26"/>
  <c r="AO25"/>
  <c r="AO24"/>
  <c r="AO23"/>
  <c r="N26"/>
  <c r="N25"/>
  <c r="N24"/>
  <c r="N22"/>
  <c r="N23"/>
  <c r="U22"/>
  <c r="P22"/>
  <c r="P16"/>
  <c r="U15"/>
  <c r="N38"/>
  <c r="N30"/>
  <c r="N16"/>
  <c r="N14"/>
  <c r="X14"/>
  <c r="AO38"/>
  <c r="AO30"/>
  <c r="P14"/>
  <c r="AO16"/>
  <c r="Z14"/>
  <c r="AO31"/>
  <c r="AO15"/>
  <c r="AO14"/>
</calcChain>
</file>

<file path=xl/sharedStrings.xml><?xml version="1.0" encoding="utf-8"?>
<sst xmlns="http://schemas.openxmlformats.org/spreadsheetml/2006/main" count="132" uniqueCount="98">
  <si>
    <t>kwoty w zł</t>
  </si>
  <si>
    <t>L.p.</t>
  </si>
  <si>
    <t>Nazwa i cel</t>
  </si>
  <si>
    <t>Jednostka odpowiedzialna lub koordynująca</t>
  </si>
  <si>
    <t>Okres realizacji</t>
  </si>
  <si>
    <t>Łączne nakłady finansowe</t>
  </si>
  <si>
    <t>Limit 2019</t>
  </si>
  <si>
    <t>Limit 2020</t>
  </si>
  <si>
    <t>Limit 2021</t>
  </si>
  <si>
    <t>Limit 2022</t>
  </si>
  <si>
    <t>Limit 2023</t>
  </si>
  <si>
    <t>od</t>
  </si>
  <si>
    <t>do</t>
  </si>
  <si>
    <t>Wydatki na przedsięwzięcia-ogółem (1.1+1.2+1.3)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</si>
  <si>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</si>
  <si>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</si>
  <si>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</si>
  <si>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</si>
  <si>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</si>
  <si>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</si>
  <si>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1.1.1</t>
  </si>
  <si>
    <t>1.1.2</t>
  </si>
  <si>
    <t>1.1.2.1</t>
  </si>
  <si>
    <t>Mazurska Pętla Rowerowa</t>
  </si>
  <si>
    <t>Urząd Gminy Mrągowo</t>
  </si>
  <si>
    <t>1.1.2.2</t>
  </si>
  <si>
    <t>Kanalizacja Muntowo - Budowa kanalizacji w miescowości Muntowo</t>
  </si>
  <si>
    <t>1.1.2.3</t>
  </si>
  <si>
    <t>Kanalizacja Popowo Salęckie - Budowa kanalizacji w miejscowości Popowo Salęckie</t>
  </si>
  <si>
    <t>1.1.2.4</t>
  </si>
  <si>
    <t xml:space="preserve">Montaż instalacji odnawialnych źródeł energii w czterech budynkach użyteczności publicznej - </t>
  </si>
  <si>
    <t>1.2</t>
  </si>
  <si>
    <t>Wydatki na programy, projekty lub zadania związane z umowami partnerstwa publiczno-prywatnego, z tego:</t>
  </si>
  <si>
    <t>1.2.1</t>
  </si>
  <si>
    <t>1.2.2</t>
  </si>
  <si>
    <t>1.3</t>
  </si>
  <si>
    <t>Wydatki na programy, projekty lub zadania pozostałe (inne niż wymienione w pkt 1.1 i 1.2),z tego</t>
  </si>
  <si>
    <t>Limit 2024</t>
  </si>
  <si>
    <t>Limit 2025</t>
  </si>
  <si>
    <t>Limit zobowiązań</t>
  </si>
  <si>
    <t>1.3.1</t>
  </si>
  <si>
    <t>1.3.2</t>
  </si>
  <si>
    <t>1.3.2.1</t>
  </si>
  <si>
    <t xml:space="preserve">Kanalizacja Bagienice Małe - Etap II - </t>
  </si>
  <si>
    <t>1.3.2.2</t>
  </si>
  <si>
    <t>Kanalizacja Młynowo - Budowa kanalizacji w miejscowości Młynowo</t>
  </si>
  <si>
    <t>1.3.2.3</t>
  </si>
  <si>
    <t>Kanalizacja Czerwonki - Budowa kanalizacji w miejscowości Czerwonki</t>
  </si>
  <si>
    <t>1.3.2.4</t>
  </si>
  <si>
    <t xml:space="preserve">Kanalizacja Rydwągi - Etap II - </t>
  </si>
  <si>
    <t>1.3.2.5</t>
  </si>
  <si>
    <t xml:space="preserve">Kanalizacja Zawada - </t>
  </si>
  <si>
    <t>1.3.2.6</t>
  </si>
  <si>
    <t xml:space="preserve">Wodociąg Lasowiec - </t>
  </si>
  <si>
    <t>1.3.2.7</t>
  </si>
  <si>
    <t>Wodociąg i kanalizacja Nikutowo - Budowa kanalizacji w Nikutowie</t>
  </si>
  <si>
    <t>1.3.2.8</t>
  </si>
  <si>
    <t xml:space="preserve">Wodociąg Śniadowo - </t>
  </si>
  <si>
    <t>1.3.2.9</t>
  </si>
  <si>
    <t xml:space="preserve">Wodociąg Probark Nowy - </t>
  </si>
  <si>
    <t>1.3.2.10</t>
  </si>
  <si>
    <t xml:space="preserve">Budowa boiska w Marcinkowie - </t>
  </si>
  <si>
    <t>1.3.2.11</t>
  </si>
  <si>
    <t xml:space="preserve">Budowa hali sportowej - SP Szestno - </t>
  </si>
  <si>
    <t>1.3.2.12</t>
  </si>
  <si>
    <t xml:space="preserve">Oświetlenie Polska Wieś - </t>
  </si>
  <si>
    <t xml:space="preserve">Remont świetlicy w Użrankach - </t>
  </si>
  <si>
    <t>do uchwały nr ………………..</t>
  </si>
  <si>
    <t>Rady Gminy Mrągowo</t>
  </si>
  <si>
    <t>WYKAZ PRZEDSIĘWZIĘĆ REALIZOWANYCH PRZEZ GMINĘ MRĄGOWO W LATACH 2019-2033</t>
  </si>
  <si>
    <t>1.3.2.13</t>
  </si>
  <si>
    <t>Zakup telefonów</t>
  </si>
  <si>
    <t>1.3.1.1</t>
  </si>
  <si>
    <t>Miejscowy plan zagospodarowania przestrzennego obręb Szestno</t>
  </si>
  <si>
    <t>1.3.1.2</t>
  </si>
  <si>
    <t>Załącznik nr 2</t>
  </si>
  <si>
    <t>w sprawie: zmiany uchwlenia WPF Gminy Mrągowo na lata 2019-2033</t>
  </si>
  <si>
    <t>1.3.1.3</t>
  </si>
  <si>
    <t>Zakup energii</t>
  </si>
  <si>
    <t>1.3.2.14</t>
  </si>
  <si>
    <t>2020 r.</t>
  </si>
  <si>
    <t xml:space="preserve">Przebudowa drogi gminnej nr 169038N w Woli Muntowskiej </t>
  </si>
  <si>
    <t>1.1.1.1</t>
  </si>
  <si>
    <t>Rehabilitacja medyczna schorzeń kręgosłupa i narządów ruchu wśród mieszkańców Gminy Mrągowo</t>
  </si>
  <si>
    <t>z dnia ….............. 2019 r.</t>
  </si>
  <si>
    <t>1.3.1.4</t>
  </si>
  <si>
    <t>Przegląd techniczny</t>
  </si>
  <si>
    <t>1.1.1.2</t>
  </si>
  <si>
    <t>Akademia kompetencji cyfrowych dla mieszkańców województw pomorskiego, warmińsko-mazurskiego, podlaskiego</t>
  </si>
  <si>
    <t>1.3.1.5</t>
  </si>
  <si>
    <t>1.3.1.6</t>
  </si>
  <si>
    <t>Zmiana miejscowego planu zagospodarowania przestrzennego miejscowości Kiersztanowo</t>
  </si>
  <si>
    <t>1.3.2.15</t>
  </si>
  <si>
    <t>Oświetlenie Marcinkowo</t>
  </si>
  <si>
    <t>Budowa sieci wodociągowo-kanalizacyjnej w m. Marcinkowo</t>
  </si>
  <si>
    <t>Budowa oświetlenia drogowego w m. Probark</t>
  </si>
  <si>
    <t>1.3.2.16</t>
  </si>
  <si>
    <t>1.3.2.17</t>
  </si>
</sst>
</file>

<file path=xl/styles.xml><?xml version="1.0" encoding="utf-8"?>
<styleSheet xmlns="http://schemas.openxmlformats.org/spreadsheetml/2006/main">
  <fonts count="11">
    <font>
      <sz val="8"/>
      <color indexed="8"/>
      <name val="Arial"/>
      <charset val="204"/>
    </font>
    <font>
      <sz val="10"/>
      <color indexed="8"/>
      <name val="Arial"/>
      <charset val="204"/>
    </font>
    <font>
      <sz val="12"/>
      <color indexed="8"/>
      <name val="Arial"/>
      <charset val="204"/>
    </font>
    <font>
      <b/>
      <sz val="9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i/>
      <sz val="8.2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.25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91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 vertical="top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horizontal="right" vertical="center" wrapText="1" shrinkToFit="1"/>
      <protection locked="0"/>
    </xf>
    <xf numFmtId="0" fontId="4" fillId="5" borderId="0" xfId="0" applyFont="1" applyFill="1" applyBorder="1" applyAlignment="1" applyProtection="1">
      <alignment horizontal="right" vertical="center" wrapText="1" shrinkToFit="1"/>
      <protection locked="0"/>
    </xf>
    <xf numFmtId="0" fontId="3" fillId="2" borderId="0" xfId="0" applyFont="1" applyFill="1" applyBorder="1" applyAlignment="1" applyProtection="1">
      <alignment vertical="center" wrapText="1" shrinkToFit="1"/>
      <protection locked="0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5" borderId="0" xfId="0" applyFont="1" applyFill="1" applyBorder="1" applyAlignment="1" applyProtection="1">
      <alignment vertical="center" wrapText="1" shrinkToFit="1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3" fontId="1" fillId="0" borderId="0" xfId="0" applyNumberFormat="1" applyFont="1" applyFill="1" applyBorder="1" applyAlignment="1" applyProtection="1">
      <alignment horizontal="left"/>
      <protection locked="0"/>
    </xf>
    <xf numFmtId="0" fontId="1" fillId="6" borderId="2" xfId="0" applyNumberFormat="1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alignment horizontal="center" vertical="center" wrapText="1" shrinkToFit="1"/>
      <protection locked="0"/>
    </xf>
    <xf numFmtId="0" fontId="1" fillId="6" borderId="4" xfId="0" applyNumberFormat="1" applyFont="1" applyFill="1" applyBorder="1" applyAlignment="1" applyProtection="1">
      <alignment horizontal="left"/>
      <protection locked="0"/>
    </xf>
    <xf numFmtId="0" fontId="3" fillId="7" borderId="3" xfId="0" applyFont="1" applyFill="1" applyBorder="1" applyAlignment="1" applyProtection="1">
      <alignment horizontal="center" vertical="center" wrapText="1" shrinkToFit="1"/>
      <protection locked="0"/>
    </xf>
    <xf numFmtId="0" fontId="1" fillId="6" borderId="5" xfId="0" applyNumberFormat="1" applyFont="1" applyFill="1" applyBorder="1" applyAlignment="1" applyProtection="1">
      <alignment horizontal="left"/>
      <protection locked="0"/>
    </xf>
    <xf numFmtId="3" fontId="4" fillId="2" borderId="0" xfId="0" applyNumberFormat="1" applyFont="1" applyFill="1" applyBorder="1" applyAlignment="1" applyProtection="1">
      <alignment vertical="center" wrapText="1" shrinkToFit="1"/>
      <protection locked="0"/>
    </xf>
    <xf numFmtId="3" fontId="4" fillId="5" borderId="0" xfId="0" applyNumberFormat="1" applyFont="1" applyFill="1" applyBorder="1" applyAlignment="1" applyProtection="1">
      <alignment vertical="center" wrapText="1" shrinkToFit="1"/>
      <protection locked="0"/>
    </xf>
    <xf numFmtId="0" fontId="4" fillId="2" borderId="6" xfId="0" applyFont="1" applyFill="1" applyBorder="1" applyAlignment="1" applyProtection="1">
      <alignment horizontal="left" vertical="center" wrapText="1" shrinkToFit="1"/>
      <protection locked="0"/>
    </xf>
    <xf numFmtId="0" fontId="10" fillId="2" borderId="7" xfId="0" applyFont="1" applyFill="1" applyBorder="1" applyAlignment="1" applyProtection="1">
      <alignment horizontal="center" vertical="center" wrapText="1" shrinkToFit="1"/>
      <protection locked="0"/>
    </xf>
    <xf numFmtId="0" fontId="10" fillId="2" borderId="8" xfId="0" applyFont="1" applyFill="1" applyBorder="1" applyAlignment="1" applyProtection="1">
      <alignment horizontal="center" vertical="center" wrapText="1" shrinkToFit="1"/>
      <protection locked="0"/>
    </xf>
    <xf numFmtId="3" fontId="6" fillId="0" borderId="0" xfId="0" applyNumberFormat="1" applyFont="1" applyFill="1" applyBorder="1" applyAlignment="1" applyProtection="1">
      <alignment horizontal="right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 shrinkToFit="1"/>
      <protection locked="0"/>
    </xf>
    <xf numFmtId="0" fontId="10" fillId="2" borderId="9" xfId="0" applyFont="1" applyFill="1" applyBorder="1" applyAlignment="1" applyProtection="1">
      <alignment horizontal="center" vertical="center" wrapText="1" shrinkToFit="1"/>
      <protection locked="0"/>
    </xf>
    <xf numFmtId="3" fontId="9" fillId="0" borderId="2" xfId="0" applyNumberFormat="1" applyFont="1" applyFill="1" applyBorder="1" applyAlignment="1" applyProtection="1">
      <alignment horizontal="right" vertical="center"/>
      <protection locked="0"/>
    </xf>
    <xf numFmtId="0" fontId="5" fillId="2" borderId="10" xfId="0" applyFont="1" applyFill="1" applyBorder="1" applyAlignment="1" applyProtection="1">
      <alignment horizontal="center" vertical="center" wrapText="1" shrinkToFit="1"/>
      <protection locked="0"/>
    </xf>
    <xf numFmtId="4" fontId="6" fillId="2" borderId="6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11" xfId="0" applyNumberFormat="1" applyFont="1" applyFill="1" applyBorder="1" applyAlignment="1" applyProtection="1">
      <alignment vertical="center" wrapText="1" shrinkToFit="1"/>
      <protection locked="0"/>
    </xf>
    <xf numFmtId="4" fontId="6" fillId="2" borderId="12" xfId="0" applyNumberFormat="1" applyFont="1" applyFill="1" applyBorder="1" applyAlignment="1" applyProtection="1">
      <alignment vertical="center" wrapText="1" shrinkToFit="1"/>
      <protection locked="0"/>
    </xf>
    <xf numFmtId="4" fontId="8" fillId="0" borderId="0" xfId="0" applyNumberFormat="1" applyFont="1" applyFill="1" applyBorder="1" applyAlignment="1" applyProtection="1">
      <alignment horizontal="left"/>
      <protection locked="0"/>
    </xf>
    <xf numFmtId="4" fontId="6" fillId="2" borderId="13" xfId="0" applyNumberFormat="1" applyFont="1" applyFill="1" applyBorder="1" applyAlignment="1" applyProtection="1">
      <alignment vertical="center" wrapText="1" shrinkToFit="1"/>
      <protection locked="0"/>
    </xf>
    <xf numFmtId="4" fontId="6" fillId="2" borderId="14" xfId="0" applyNumberFormat="1" applyFont="1" applyFill="1" applyBorder="1" applyAlignment="1" applyProtection="1">
      <alignment vertical="center" wrapText="1" shrinkToFit="1"/>
      <protection locked="0"/>
    </xf>
    <xf numFmtId="4" fontId="6" fillId="5" borderId="13" xfId="0" applyNumberFormat="1" applyFont="1" applyFill="1" applyBorder="1" applyAlignment="1" applyProtection="1">
      <alignment vertical="center" wrapText="1" shrinkToFit="1"/>
      <protection locked="0"/>
    </xf>
    <xf numFmtId="4" fontId="6" fillId="5" borderId="14" xfId="0" applyNumberFormat="1" applyFont="1" applyFill="1" applyBorder="1" applyAlignment="1" applyProtection="1">
      <alignment vertical="center" wrapText="1" shrinkToFit="1"/>
      <protection locked="0"/>
    </xf>
    <xf numFmtId="4" fontId="8" fillId="6" borderId="0" xfId="0" applyNumberFormat="1" applyFont="1" applyFill="1" applyBorder="1" applyAlignment="1" applyProtection="1">
      <protection locked="0"/>
    </xf>
    <xf numFmtId="4" fontId="8" fillId="0" borderId="15" xfId="0" applyNumberFormat="1" applyFont="1" applyFill="1" applyBorder="1" applyAlignment="1" applyProtection="1">
      <alignment horizontal="left"/>
      <protection locked="0"/>
    </xf>
    <xf numFmtId="4" fontId="6" fillId="4" borderId="13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0" borderId="13" xfId="0" applyNumberFormat="1" applyFont="1" applyFill="1" applyBorder="1" applyAlignment="1" applyProtection="1">
      <alignment horizontal="right" vertical="center"/>
      <protection locked="0"/>
    </xf>
    <xf numFmtId="4" fontId="6" fillId="0" borderId="14" xfId="0" applyNumberFormat="1" applyFont="1" applyFill="1" applyBorder="1" applyAlignment="1" applyProtection="1">
      <alignment horizontal="right" vertical="center"/>
      <protection locked="0"/>
    </xf>
    <xf numFmtId="4" fontId="8" fillId="2" borderId="6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16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0" borderId="17" xfId="0" applyNumberFormat="1" applyFont="1" applyFill="1" applyBorder="1" applyAlignment="1" applyProtection="1">
      <alignment horizontal="right" vertical="center"/>
      <protection locked="0"/>
    </xf>
    <xf numFmtId="4" fontId="8" fillId="0" borderId="18" xfId="0" applyNumberFormat="1" applyFont="1" applyFill="1" applyBorder="1" applyAlignment="1" applyProtection="1">
      <alignment horizontal="right" vertical="center"/>
      <protection locked="0"/>
    </xf>
    <xf numFmtId="4" fontId="8" fillId="2" borderId="0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4" borderId="13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0" borderId="13" xfId="0" applyNumberFormat="1" applyFont="1" applyFill="1" applyBorder="1" applyAlignment="1" applyProtection="1">
      <alignment horizontal="right" vertical="center"/>
      <protection locked="0"/>
    </xf>
    <xf numFmtId="4" fontId="9" fillId="0" borderId="14" xfId="0" applyNumberFormat="1" applyFont="1" applyFill="1" applyBorder="1" applyAlignment="1" applyProtection="1">
      <alignment horizontal="right" vertical="center"/>
      <protection locked="0"/>
    </xf>
    <xf numFmtId="4" fontId="6" fillId="7" borderId="13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6" borderId="13" xfId="0" applyNumberFormat="1" applyFont="1" applyFill="1" applyBorder="1" applyAlignment="1" applyProtection="1">
      <alignment horizontal="right" vertical="center"/>
      <protection locked="0"/>
    </xf>
    <xf numFmtId="4" fontId="6" fillId="6" borderId="14" xfId="0" applyNumberFormat="1" applyFont="1" applyFill="1" applyBorder="1" applyAlignment="1" applyProtection="1">
      <alignment horizontal="right" vertical="center"/>
      <protection locked="0"/>
    </xf>
    <xf numFmtId="4" fontId="8" fillId="0" borderId="0" xfId="0" applyNumberFormat="1" applyFont="1" applyFill="1" applyBorder="1" applyAlignment="1" applyProtection="1">
      <alignment horizontal="right"/>
      <protection locked="0"/>
    </xf>
    <xf numFmtId="4" fontId="6" fillId="2" borderId="19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4" borderId="20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0" borderId="13" xfId="0" applyNumberFormat="1" applyFont="1" applyFill="1" applyBorder="1" applyAlignment="1" applyProtection="1">
      <alignment horizontal="right" vertical="center"/>
      <protection locked="0"/>
    </xf>
    <xf numFmtId="4" fontId="9" fillId="2" borderId="21" xfId="0" applyNumberFormat="1" applyFont="1" applyFill="1" applyBorder="1" applyAlignment="1" applyProtection="1">
      <alignment vertical="center" wrapText="1" shrinkToFit="1"/>
      <protection locked="0"/>
    </xf>
    <xf numFmtId="4" fontId="9" fillId="2" borderId="22" xfId="0" applyNumberFormat="1" applyFont="1" applyFill="1" applyBorder="1" applyAlignment="1" applyProtection="1">
      <alignment vertical="center" wrapText="1" shrinkToFit="1"/>
      <protection locked="0"/>
    </xf>
    <xf numFmtId="4" fontId="9" fillId="2" borderId="23" xfId="0" applyNumberFormat="1" applyFont="1" applyFill="1" applyBorder="1" applyAlignment="1" applyProtection="1">
      <alignment vertical="center" wrapText="1" shrinkToFit="1"/>
      <protection locked="0"/>
    </xf>
    <xf numFmtId="4" fontId="6" fillId="2" borderId="8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8" xfId="0" applyNumberFormat="1" applyFont="1" applyFill="1" applyBorder="1" applyAlignment="1" applyProtection="1">
      <alignment vertical="center" wrapText="1" shrinkToFit="1"/>
      <protection locked="0"/>
    </xf>
    <xf numFmtId="4" fontId="9" fillId="2" borderId="24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6" fillId="2" borderId="24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25" xfId="0" applyNumberFormat="1" applyFont="1" applyFill="1" applyBorder="1" applyAlignment="1" applyProtection="1">
      <alignment vertical="center" wrapText="1" shrinkToFit="1"/>
      <protection locked="0"/>
    </xf>
    <xf numFmtId="4" fontId="8" fillId="4" borderId="26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27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4" borderId="0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1" xfId="0" applyNumberFormat="1" applyFont="1" applyFill="1" applyBorder="1" applyAlignment="1" applyProtection="1">
      <alignment vertical="center" wrapText="1" shrinkToFit="1"/>
      <protection locked="0"/>
    </xf>
    <xf numFmtId="4" fontId="6" fillId="2" borderId="19" xfId="0" applyNumberFormat="1" applyFont="1" applyFill="1" applyBorder="1" applyAlignment="1" applyProtection="1">
      <alignment vertical="center" wrapText="1" shrinkToFit="1"/>
      <protection locked="0"/>
    </xf>
    <xf numFmtId="4" fontId="6" fillId="2" borderId="28" xfId="0" applyNumberFormat="1" applyFont="1" applyFill="1" applyBorder="1" applyAlignment="1" applyProtection="1">
      <alignment vertical="center" wrapText="1" shrinkToFit="1"/>
      <protection locked="0"/>
    </xf>
    <xf numFmtId="4" fontId="9" fillId="2" borderId="1" xfId="0" applyNumberFormat="1" applyFont="1" applyFill="1" applyBorder="1" applyAlignment="1" applyProtection="1">
      <alignment vertical="center" wrapText="1" shrinkToFit="1"/>
      <protection locked="0"/>
    </xf>
    <xf numFmtId="4" fontId="9" fillId="4" borderId="15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0" borderId="5" xfId="0" applyNumberFormat="1" applyFont="1" applyFill="1" applyBorder="1" applyAlignment="1" applyProtection="1">
      <alignment horizontal="left"/>
      <protection locked="0"/>
    </xf>
    <xf numFmtId="4" fontId="9" fillId="4" borderId="5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0" borderId="29" xfId="0" applyNumberFormat="1" applyFont="1" applyFill="1" applyBorder="1" applyAlignment="1" applyProtection="1">
      <alignment horizontal="right" vertical="center"/>
      <protection locked="0"/>
    </xf>
    <xf numFmtId="4" fontId="9" fillId="0" borderId="30" xfId="0" applyNumberFormat="1" applyFont="1" applyFill="1" applyBorder="1" applyAlignment="1" applyProtection="1">
      <alignment horizontal="right" vertical="center"/>
      <protection locked="0"/>
    </xf>
    <xf numFmtId="3" fontId="6" fillId="0" borderId="2" xfId="0" applyNumberFormat="1" applyFont="1" applyFill="1" applyBorder="1" applyAlignment="1" applyProtection="1">
      <alignment horizontal="right" vertical="center"/>
      <protection locked="0"/>
    </xf>
    <xf numFmtId="4" fontId="9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10" xfId="0" applyFont="1" applyFill="1" applyBorder="1" applyAlignment="1" applyProtection="1">
      <alignment horizontal="left" vertical="center" wrapText="1" shrinkToFit="1"/>
      <protection locked="0"/>
    </xf>
    <xf numFmtId="4" fontId="9" fillId="2" borderId="10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1" xfId="0" applyFont="1" applyFill="1" applyBorder="1" applyAlignment="1" applyProtection="1">
      <alignment horizontal="left" vertical="center" wrapText="1" shrinkToFit="1"/>
      <protection locked="0"/>
    </xf>
    <xf numFmtId="0" fontId="5" fillId="2" borderId="39" xfId="0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5" fillId="2" borderId="49" xfId="0" applyFont="1" applyFill="1" applyBorder="1" applyAlignment="1" applyProtection="1">
      <alignment horizontal="center" vertical="center" wrapText="1" shrinkToFit="1"/>
      <protection locked="0"/>
    </xf>
    <xf numFmtId="0" fontId="5" fillId="2" borderId="10" xfId="0" applyFont="1" applyFill="1" applyBorder="1" applyAlignment="1" applyProtection="1">
      <alignment horizontal="center" vertical="center" wrapText="1" shrinkToFit="1"/>
      <protection locked="0"/>
    </xf>
    <xf numFmtId="4" fontId="9" fillId="2" borderId="58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34" xfId="0" applyFont="1" applyFill="1" applyBorder="1" applyAlignment="1" applyProtection="1">
      <alignment horizontal="center" vertical="center" wrapText="1" shrinkToFit="1"/>
      <protection locked="0"/>
    </xf>
    <xf numFmtId="0" fontId="5" fillId="2" borderId="23" xfId="0" applyFont="1" applyFill="1" applyBorder="1" applyAlignment="1" applyProtection="1">
      <alignment horizontal="center" vertical="center" wrapText="1" shrinkToFit="1"/>
      <protection locked="0"/>
    </xf>
    <xf numFmtId="0" fontId="5" fillId="2" borderId="21" xfId="0" applyFont="1" applyFill="1" applyBorder="1" applyAlignment="1" applyProtection="1">
      <alignment horizontal="center" vertical="center" wrapText="1" shrinkToFit="1"/>
      <protection locked="0"/>
    </xf>
    <xf numFmtId="0" fontId="5" fillId="2" borderId="35" xfId="0" applyFont="1" applyFill="1" applyBorder="1" applyAlignment="1" applyProtection="1">
      <alignment horizontal="left" vertical="center" wrapText="1" shrinkToFit="1"/>
      <protection locked="0"/>
    </xf>
    <xf numFmtId="0" fontId="5" fillId="2" borderId="23" xfId="0" applyFont="1" applyFill="1" applyBorder="1" applyAlignment="1" applyProtection="1">
      <alignment horizontal="left" vertical="center" wrapText="1" shrinkToFit="1"/>
      <protection locked="0"/>
    </xf>
    <xf numFmtId="0" fontId="5" fillId="2" borderId="21" xfId="0" applyFont="1" applyFill="1" applyBorder="1" applyAlignment="1" applyProtection="1">
      <alignment horizontal="left" vertical="center" wrapText="1" shrinkToFit="1"/>
      <protection locked="0"/>
    </xf>
    <xf numFmtId="4" fontId="9" fillId="2" borderId="35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23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21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23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21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40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41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22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38" xfId="0" applyNumberFormat="1" applyFont="1" applyFill="1" applyBorder="1" applyAlignment="1" applyProtection="1">
      <alignment horizontal="right" vertical="center" wrapText="1" shrinkToFit="1"/>
      <protection locked="0"/>
    </xf>
    <xf numFmtId="0" fontId="10" fillId="2" borderId="23" xfId="0" applyFont="1" applyFill="1" applyBorder="1" applyAlignment="1" applyProtection="1">
      <alignment horizontal="center" vertical="center" wrapText="1" shrinkToFit="1"/>
      <protection locked="0"/>
    </xf>
    <xf numFmtId="0" fontId="5" fillId="2" borderId="22" xfId="0" applyFont="1" applyFill="1" applyBorder="1" applyAlignment="1" applyProtection="1">
      <alignment horizontal="left" vertical="center" wrapText="1" shrinkToFit="1"/>
      <protection locked="0"/>
    </xf>
    <xf numFmtId="0" fontId="5" fillId="2" borderId="35" xfId="0" applyFont="1" applyFill="1" applyBorder="1" applyAlignment="1" applyProtection="1">
      <alignment horizontal="center" vertical="center" wrapText="1" shrinkToFit="1"/>
      <protection locked="0"/>
    </xf>
    <xf numFmtId="4" fontId="8" fillId="2" borderId="54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47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48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36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55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37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2" borderId="56" xfId="0" applyFont="1" applyFill="1" applyBorder="1" applyAlignment="1" applyProtection="1">
      <alignment horizontal="center" vertical="center" wrapText="1" shrinkToFit="1"/>
      <protection locked="0"/>
    </xf>
    <xf numFmtId="0" fontId="4" fillId="2" borderId="47" xfId="0" applyFont="1" applyFill="1" applyBorder="1" applyAlignment="1" applyProtection="1">
      <alignment horizontal="center" vertical="center" wrapText="1" shrinkToFit="1"/>
      <protection locked="0"/>
    </xf>
    <xf numFmtId="0" fontId="4" fillId="2" borderId="48" xfId="0" applyFont="1" applyFill="1" applyBorder="1" applyAlignment="1" applyProtection="1">
      <alignment horizontal="center" vertical="center" wrapText="1" shrinkToFit="1"/>
      <protection locked="0"/>
    </xf>
    <xf numFmtId="0" fontId="10" fillId="2" borderId="54" xfId="0" applyFont="1" applyFill="1" applyBorder="1" applyAlignment="1" applyProtection="1">
      <alignment horizontal="left" vertical="center" wrapText="1" shrinkToFit="1"/>
      <protection locked="0"/>
    </xf>
    <xf numFmtId="0" fontId="10" fillId="2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48" xfId="0" applyFont="1" applyFill="1" applyBorder="1" applyAlignment="1" applyProtection="1">
      <alignment horizontal="left" vertical="center" wrapText="1" shrinkToFit="1"/>
      <protection locked="0"/>
    </xf>
    <xf numFmtId="4" fontId="8" fillId="2" borderId="51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52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57" xfId="0" applyNumberFormat="1" applyFont="1" applyFill="1" applyBorder="1" applyAlignment="1" applyProtection="1">
      <alignment horizontal="right" vertical="center" wrapText="1" shrinkToFit="1"/>
      <protection locked="0"/>
    </xf>
    <xf numFmtId="0" fontId="10" fillId="2" borderId="34" xfId="0" applyFont="1" applyFill="1" applyBorder="1" applyAlignment="1" applyProtection="1">
      <alignment horizontal="center" vertical="center" wrapText="1" shrinkToFit="1"/>
      <protection locked="0"/>
    </xf>
    <xf numFmtId="0" fontId="10" fillId="2" borderId="21" xfId="0" applyFont="1" applyFill="1" applyBorder="1" applyAlignment="1" applyProtection="1">
      <alignment horizontal="center" vertical="center" wrapText="1" shrinkToFit="1"/>
      <protection locked="0"/>
    </xf>
    <xf numFmtId="0" fontId="4" fillId="2" borderId="39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35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23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21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5" borderId="0" xfId="0" applyFont="1" applyFill="1" applyBorder="1" applyAlignment="1" applyProtection="1">
      <alignment horizontal="right" vertical="center" wrapText="1" shrinkToFit="1"/>
      <protection locked="0"/>
    </xf>
    <xf numFmtId="0" fontId="3" fillId="7" borderId="53" xfId="0" applyFont="1" applyFill="1" applyBorder="1" applyAlignment="1" applyProtection="1">
      <alignment horizontal="center" vertical="center" wrapText="1" shrinkToFit="1"/>
      <protection locked="0"/>
    </xf>
    <xf numFmtId="0" fontId="3" fillId="7" borderId="29" xfId="0" applyFont="1" applyFill="1" applyBorder="1" applyAlignment="1" applyProtection="1">
      <alignment horizontal="center" vertical="center" wrapText="1" shrinkToFit="1"/>
      <protection locked="0"/>
    </xf>
    <xf numFmtId="0" fontId="6" fillId="6" borderId="53" xfId="0" applyNumberFormat="1" applyFont="1" applyFill="1" applyBorder="1" applyAlignment="1" applyProtection="1">
      <alignment horizontal="center" vertical="center"/>
      <protection locked="0"/>
    </xf>
    <xf numFmtId="0" fontId="6" fillId="6" borderId="29" xfId="0" applyNumberFormat="1" applyFont="1" applyFill="1" applyBorder="1" applyAlignment="1" applyProtection="1">
      <alignment horizontal="center" vertical="center"/>
      <protection locked="0"/>
    </xf>
    <xf numFmtId="0" fontId="6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30" xfId="0" applyNumberFormat="1" applyFont="1" applyFill="1" applyBorder="1" applyAlignment="1" applyProtection="1">
      <alignment horizontal="center" vertical="center" wrapText="1"/>
      <protection locked="0"/>
    </xf>
    <xf numFmtId="4" fontId="6" fillId="7" borderId="13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6" borderId="13" xfId="0" applyNumberFormat="1" applyFont="1" applyFill="1" applyBorder="1" applyAlignment="1" applyProtection="1">
      <alignment horizontal="right" vertical="center"/>
      <protection locked="0"/>
    </xf>
    <xf numFmtId="4" fontId="6" fillId="6" borderId="14" xfId="0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5" fillId="2" borderId="45" xfId="0" applyFont="1" applyFill="1" applyBorder="1" applyAlignment="1" applyProtection="1">
      <alignment horizontal="center" vertical="center" wrapText="1" shrinkToFit="1"/>
      <protection locked="0"/>
    </xf>
    <xf numFmtId="0" fontId="5" fillId="2" borderId="3" xfId="0" applyFont="1" applyFill="1" applyBorder="1" applyAlignment="1" applyProtection="1">
      <alignment horizontal="center" vertical="center" wrapText="1" shrinkToFit="1"/>
      <protection locked="0"/>
    </xf>
    <xf numFmtId="0" fontId="5" fillId="2" borderId="3" xfId="0" applyFont="1" applyFill="1" applyBorder="1" applyAlignment="1" applyProtection="1">
      <alignment horizontal="left" vertical="center" wrapText="1" shrinkToFit="1"/>
      <protection locked="0"/>
    </xf>
    <xf numFmtId="4" fontId="9" fillId="2" borderId="3" xfId="0" applyNumberFormat="1" applyFont="1" applyFill="1" applyBorder="1" applyAlignment="1" applyProtection="1">
      <alignment horizontal="right" vertical="center" wrapText="1" shrinkToFit="1"/>
      <protection locked="0"/>
    </xf>
    <xf numFmtId="0" fontId="3" fillId="2" borderId="0" xfId="0" applyFont="1" applyFill="1" applyAlignment="1" applyProtection="1">
      <alignment horizontal="right" vertical="top" wrapText="1" shrinkToFit="1"/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4" fontId="6" fillId="7" borderId="13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38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3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2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7" borderId="39" xfId="0" applyFont="1" applyFill="1" applyBorder="1" applyAlignment="1" applyProtection="1">
      <alignment horizontal="center" vertical="center" wrapText="1" shrinkToFit="1"/>
      <protection locked="0"/>
    </xf>
    <xf numFmtId="0" fontId="4" fillId="7" borderId="1" xfId="0" applyFont="1" applyFill="1" applyBorder="1" applyAlignment="1" applyProtection="1">
      <alignment horizontal="center" vertical="center" wrapText="1" shrinkToFit="1"/>
      <protection locked="0"/>
    </xf>
    <xf numFmtId="0" fontId="4" fillId="7" borderId="1" xfId="0" applyFont="1" applyFill="1" applyBorder="1" applyAlignment="1" applyProtection="1">
      <alignment horizontal="left" vertical="center" wrapText="1" shrinkToFit="1"/>
      <protection locked="0"/>
    </xf>
    <xf numFmtId="4" fontId="6" fillId="3" borderId="1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50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2" borderId="49" xfId="0" applyFont="1" applyFill="1" applyBorder="1" applyAlignment="1" applyProtection="1">
      <alignment horizontal="center" vertical="center" wrapText="1" shrinkToFit="1"/>
      <protection locked="0"/>
    </xf>
    <xf numFmtId="0" fontId="4" fillId="2" borderId="10" xfId="0" applyFont="1" applyFill="1" applyBorder="1" applyAlignment="1" applyProtection="1">
      <alignment horizontal="center" vertical="center" wrapText="1" shrinkToFit="1"/>
      <protection locked="0"/>
    </xf>
    <xf numFmtId="0" fontId="4" fillId="2" borderId="10" xfId="0" applyFont="1" applyFill="1" applyBorder="1" applyAlignment="1" applyProtection="1">
      <alignment horizontal="left" vertical="center" wrapText="1" shrinkToFit="1"/>
      <protection locked="0"/>
    </xf>
    <xf numFmtId="4" fontId="6" fillId="2" borderId="51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20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52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7" borderId="19" xfId="0" applyFont="1" applyFill="1" applyBorder="1" applyAlignment="1" applyProtection="1">
      <alignment horizontal="left" vertical="center" wrapText="1" shrinkToFit="1"/>
      <protection locked="0"/>
    </xf>
    <xf numFmtId="0" fontId="1" fillId="6" borderId="47" xfId="0" applyNumberFormat="1" applyFont="1" applyFill="1" applyBorder="1" applyAlignment="1" applyProtection="1">
      <alignment horizontal="center"/>
      <protection locked="0"/>
    </xf>
    <xf numFmtId="0" fontId="1" fillId="6" borderId="48" xfId="0" applyNumberFormat="1" applyFont="1" applyFill="1" applyBorder="1" applyAlignment="1" applyProtection="1">
      <alignment horizontal="center"/>
      <protection locked="0"/>
    </xf>
    <xf numFmtId="0" fontId="3" fillId="7" borderId="44" xfId="0" applyFont="1" applyFill="1" applyBorder="1" applyAlignment="1" applyProtection="1">
      <alignment horizontal="center" vertical="center" wrapText="1" shrinkToFit="1"/>
      <protection locked="0"/>
    </xf>
    <xf numFmtId="0" fontId="3" fillId="7" borderId="43" xfId="0" applyFont="1" applyFill="1" applyBorder="1" applyAlignment="1" applyProtection="1">
      <alignment horizontal="center" vertical="center" wrapText="1" shrinkToFit="1"/>
      <protection locked="0"/>
    </xf>
    <xf numFmtId="0" fontId="3" fillId="7" borderId="45" xfId="0" applyFont="1" applyFill="1" applyBorder="1" applyAlignment="1" applyProtection="1">
      <alignment horizontal="center" vertical="center" wrapText="1" shrinkToFit="1"/>
      <protection locked="0"/>
    </xf>
    <xf numFmtId="0" fontId="3" fillId="7" borderId="3" xfId="0" applyFont="1" applyFill="1" applyBorder="1" applyAlignment="1" applyProtection="1">
      <alignment horizontal="center" vertical="center" wrapText="1" shrinkToFit="1"/>
      <protection locked="0"/>
    </xf>
    <xf numFmtId="0" fontId="4" fillId="2" borderId="46" xfId="0" applyFont="1" applyFill="1" applyBorder="1" applyAlignment="1" applyProtection="1">
      <alignment horizontal="center" vertical="center" wrapText="1" shrinkToFit="1"/>
      <protection locked="0"/>
    </xf>
    <xf numFmtId="0" fontId="4" fillId="2" borderId="6" xfId="0" applyFont="1" applyFill="1" applyBorder="1" applyAlignment="1" applyProtection="1">
      <alignment horizontal="center" vertical="center" wrapText="1" shrinkToFit="1"/>
      <protection locked="0"/>
    </xf>
    <xf numFmtId="0" fontId="4" fillId="2" borderId="6" xfId="0" applyFont="1" applyFill="1" applyBorder="1" applyAlignment="1" applyProtection="1">
      <alignment horizontal="left" vertical="center" wrapText="1" shrinkToFit="1"/>
      <protection locked="0"/>
    </xf>
    <xf numFmtId="4" fontId="6" fillId="2" borderId="31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32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33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6" xfId="0" applyNumberFormat="1" applyFont="1" applyFill="1" applyBorder="1" applyAlignment="1" applyProtection="1">
      <alignment horizontal="right" vertical="center" wrapText="1" shrinkToFit="1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right" vertical="center" wrapText="1" shrinkToFit="1"/>
      <protection locked="0"/>
    </xf>
    <xf numFmtId="0" fontId="7" fillId="2" borderId="0" xfId="0" applyFont="1" applyFill="1" applyAlignment="1" applyProtection="1">
      <alignment horizontal="center" vertical="center" wrapText="1" shrinkToFit="1"/>
      <protection locked="0"/>
    </xf>
    <xf numFmtId="4" fontId="6" fillId="2" borderId="42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40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41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38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2" borderId="34" xfId="0" applyFont="1" applyFill="1" applyBorder="1" applyAlignment="1" applyProtection="1">
      <alignment horizontal="center" vertical="center" wrapText="1" shrinkToFit="1"/>
      <protection locked="0"/>
    </xf>
    <xf numFmtId="0" fontId="4" fillId="2" borderId="23" xfId="0" applyFont="1" applyFill="1" applyBorder="1" applyAlignment="1" applyProtection="1">
      <alignment horizontal="center" vertical="center" wrapText="1" shrinkToFit="1"/>
      <protection locked="0"/>
    </xf>
    <xf numFmtId="0" fontId="4" fillId="2" borderId="21" xfId="0" applyFont="1" applyFill="1" applyBorder="1" applyAlignment="1" applyProtection="1">
      <alignment horizontal="center" vertical="center" wrapText="1" shrinkToFit="1"/>
      <protection locked="0"/>
    </xf>
    <xf numFmtId="0" fontId="10" fillId="2" borderId="35" xfId="0" applyFont="1" applyFill="1" applyBorder="1" applyAlignment="1" applyProtection="1">
      <alignment horizontal="left" vertical="center" wrapText="1" shrinkToFit="1"/>
      <protection locked="0"/>
    </xf>
    <xf numFmtId="0" fontId="10" fillId="2" borderId="23" xfId="0" applyFont="1" applyFill="1" applyBorder="1" applyAlignment="1" applyProtection="1">
      <alignment horizontal="left" vertical="center" wrapText="1" shrinkToFit="1"/>
      <protection locked="0"/>
    </xf>
    <xf numFmtId="0" fontId="10" fillId="2" borderId="21" xfId="0" applyFont="1" applyFill="1" applyBorder="1" applyAlignment="1" applyProtection="1">
      <alignment horizontal="left" vertical="center" wrapText="1" shrinkToFit="1"/>
      <protection locked="0"/>
    </xf>
    <xf numFmtId="4" fontId="8" fillId="2" borderId="35" xfId="0" applyNumberFormat="1" applyFont="1" applyFill="1" applyBorder="1" applyAlignment="1" applyProtection="1">
      <alignment horizontal="right" vertical="center" wrapText="1" shrinkToFi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55"/>
  <sheetViews>
    <sheetView showGridLines="0" tabSelected="1" topLeftCell="F1" workbookViewId="0">
      <selection activeCell="Z30" sqref="Z30:AB30"/>
    </sheetView>
  </sheetViews>
  <sheetFormatPr defaultRowHeight="12.75"/>
  <cols>
    <col min="1" max="1" width="9.5" customWidth="1"/>
    <col min="2" max="2" width="0.5" customWidth="1"/>
    <col min="3" max="3" width="3" customWidth="1"/>
    <col min="4" max="4" width="5" customWidth="1"/>
    <col min="5" max="5" width="5.1640625" hidden="1" customWidth="1"/>
    <col min="6" max="6" width="1.1640625" customWidth="1"/>
    <col min="7" max="7" width="3.83203125" customWidth="1"/>
    <col min="8" max="8" width="10.1640625" customWidth="1"/>
    <col min="9" max="9" width="1.1640625" customWidth="1"/>
    <col min="10" max="10" width="15.83203125" customWidth="1"/>
    <col min="11" max="11" width="22.83203125" customWidth="1"/>
    <col min="12" max="12" width="9.83203125" customWidth="1"/>
    <col min="13" max="13" width="8.83203125" customWidth="1"/>
    <col min="14" max="14" width="3.83203125" customWidth="1"/>
    <col min="15" max="15" width="12.83203125" customWidth="1"/>
    <col min="16" max="16" width="0.5" hidden="1" customWidth="1"/>
    <col min="17" max="17" width="3" customWidth="1"/>
    <col min="18" max="18" width="1.1640625" customWidth="1"/>
    <col min="19" max="19" width="10.33203125" customWidth="1"/>
    <col min="20" max="20" width="0.5" customWidth="1"/>
    <col min="21" max="21" width="0.1640625" hidden="1" customWidth="1"/>
    <col min="22" max="22" width="1.1640625" hidden="1" customWidth="1"/>
    <col min="23" max="23" width="1.83203125" hidden="1" customWidth="1"/>
    <col min="24" max="24" width="16.1640625" customWidth="1"/>
    <col min="25" max="25" width="1" customWidth="1"/>
    <col min="26" max="26" width="3.1640625" customWidth="1"/>
    <col min="27" max="27" width="12.1640625" customWidth="1"/>
    <col min="28" max="28" width="1.1640625" customWidth="1"/>
    <col min="29" max="29" width="2.33203125" hidden="1" customWidth="1"/>
    <col min="30" max="30" width="5.83203125" customWidth="1"/>
    <col min="31" max="31" width="9.6640625" customWidth="1"/>
    <col min="32" max="32" width="1" customWidth="1"/>
    <col min="33" max="33" width="3.83203125" hidden="1" customWidth="1"/>
    <col min="34" max="34" width="1.83203125" customWidth="1"/>
    <col min="35" max="35" width="1.1640625" customWidth="1"/>
    <col min="36" max="36" width="10.6640625" customWidth="1"/>
    <col min="37" max="37" width="1.1640625" customWidth="1"/>
    <col min="38" max="38" width="0.1640625" hidden="1" customWidth="1"/>
    <col min="39" max="39" width="15.33203125" customWidth="1"/>
    <col min="40" max="40" width="13.83203125" customWidth="1"/>
    <col min="41" max="41" width="15.83203125" customWidth="1"/>
    <col min="42" max="42" width="6.5" bestFit="1" customWidth="1"/>
    <col min="43" max="43" width="11.83203125" bestFit="1" customWidth="1"/>
  </cols>
  <sheetData>
    <row r="1" spans="1:47" ht="12.75" customHeight="1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45" t="s">
        <v>75</v>
      </c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</row>
    <row r="2" spans="1:47" ht="12.7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"/>
      <c r="Y2" s="1"/>
      <c r="Z2" s="1"/>
      <c r="AA2" s="145" t="s">
        <v>67</v>
      </c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</row>
    <row r="3" spans="1:47" ht="12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"/>
      <c r="Y3" s="1"/>
      <c r="Z3" s="1"/>
      <c r="AA3" s="145" t="s">
        <v>68</v>
      </c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</row>
    <row r="4" spans="1:47" ht="12.7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"/>
      <c r="Y4" s="1"/>
      <c r="Z4" s="1"/>
      <c r="AA4" s="145" t="s">
        <v>84</v>
      </c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</row>
    <row r="5" spans="1:47" ht="12.7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46" t="s">
        <v>76</v>
      </c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</row>
    <row r="6" spans="1:47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7" ht="31.5" customHeight="1">
      <c r="B7" s="179" t="s">
        <v>69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</row>
    <row r="8" spans="1:47" ht="9.4" customHeight="1">
      <c r="A8" s="178" t="s">
        <v>0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</row>
    <row r="9" spans="1:47" ht="22.15" customHeight="1">
      <c r="A9" s="178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</row>
    <row r="10" spans="1:47" ht="6" customHeight="1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</row>
    <row r="11" spans="1:47" ht="2.65" customHeight="1" thickBot="1">
      <c r="A11" s="178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</row>
    <row r="12" spans="1:47" ht="25.5" customHeight="1">
      <c r="B12" s="166" t="s">
        <v>1</v>
      </c>
      <c r="C12" s="167"/>
      <c r="D12" s="167"/>
      <c r="E12" s="167" t="s">
        <v>2</v>
      </c>
      <c r="F12" s="167"/>
      <c r="G12" s="167"/>
      <c r="H12" s="167"/>
      <c r="I12" s="167"/>
      <c r="J12" s="167"/>
      <c r="K12" s="167" t="s">
        <v>3</v>
      </c>
      <c r="L12" s="167" t="s">
        <v>4</v>
      </c>
      <c r="M12" s="167"/>
      <c r="N12" s="167" t="s">
        <v>5</v>
      </c>
      <c r="O12" s="167"/>
      <c r="P12" s="167" t="s">
        <v>6</v>
      </c>
      <c r="Q12" s="167"/>
      <c r="R12" s="167"/>
      <c r="S12" s="167"/>
      <c r="T12" s="167"/>
      <c r="U12" s="167" t="s">
        <v>7</v>
      </c>
      <c r="V12" s="167"/>
      <c r="W12" s="167"/>
      <c r="X12" s="167"/>
      <c r="Y12" s="167"/>
      <c r="Z12" s="167" t="s">
        <v>8</v>
      </c>
      <c r="AA12" s="167"/>
      <c r="AB12" s="167"/>
      <c r="AC12" s="167" t="s">
        <v>9</v>
      </c>
      <c r="AD12" s="167"/>
      <c r="AE12" s="167"/>
      <c r="AF12" s="167"/>
      <c r="AG12" s="167" t="s">
        <v>10</v>
      </c>
      <c r="AH12" s="167"/>
      <c r="AI12" s="167"/>
      <c r="AJ12" s="167"/>
      <c r="AK12" s="167"/>
      <c r="AL12" s="15"/>
      <c r="AM12" s="131" t="s">
        <v>37</v>
      </c>
      <c r="AN12" s="133" t="s">
        <v>38</v>
      </c>
      <c r="AO12" s="135" t="s">
        <v>39</v>
      </c>
      <c r="AP12" s="8"/>
      <c r="AQ12" s="8"/>
      <c r="AR12" s="140"/>
      <c r="AS12" s="140"/>
      <c r="AT12" s="140"/>
      <c r="AU12" s="5"/>
    </row>
    <row r="13" spans="1:47" ht="18.75" customHeight="1" thickBot="1">
      <c r="B13" s="168"/>
      <c r="C13" s="169"/>
      <c r="D13" s="169"/>
      <c r="E13" s="169"/>
      <c r="F13" s="169"/>
      <c r="G13" s="169"/>
      <c r="H13" s="169"/>
      <c r="I13" s="169"/>
      <c r="J13" s="169"/>
      <c r="K13" s="169"/>
      <c r="L13" s="16" t="s">
        <v>11</v>
      </c>
      <c r="M13" s="16" t="s">
        <v>12</v>
      </c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7"/>
      <c r="AM13" s="132"/>
      <c r="AN13" s="134"/>
      <c r="AO13" s="136"/>
      <c r="AP13" s="9"/>
      <c r="AQ13" s="9"/>
      <c r="AR13" s="130"/>
      <c r="AS13" s="130"/>
      <c r="AT13" s="130"/>
      <c r="AU13" s="6"/>
    </row>
    <row r="14" spans="1:47" ht="25.5" customHeight="1">
      <c r="B14" s="170">
        <v>1</v>
      </c>
      <c r="C14" s="171"/>
      <c r="D14" s="171"/>
      <c r="E14" s="172" t="s">
        <v>13</v>
      </c>
      <c r="F14" s="172"/>
      <c r="G14" s="172"/>
      <c r="H14" s="172"/>
      <c r="I14" s="172"/>
      <c r="J14" s="172"/>
      <c r="K14" s="172"/>
      <c r="L14" s="172"/>
      <c r="M14" s="172"/>
      <c r="N14" s="176">
        <f>SUM(N16,N15)</f>
        <v>24832715</v>
      </c>
      <c r="O14" s="176"/>
      <c r="P14" s="173">
        <f>SUM(P16,P15)</f>
        <v>2537345.1100000003</v>
      </c>
      <c r="Q14" s="174"/>
      <c r="R14" s="174"/>
      <c r="S14" s="174"/>
      <c r="T14" s="174"/>
      <c r="U14" s="175"/>
      <c r="V14" s="176">
        <f>SUM(V16,V15)</f>
        <v>0</v>
      </c>
      <c r="W14" s="176"/>
      <c r="X14" s="176">
        <f>SUM(U15,U16)</f>
        <v>8839415</v>
      </c>
      <c r="Y14" s="176"/>
      <c r="Z14" s="173">
        <f>SUM(Z16,Z15)</f>
        <v>4653730</v>
      </c>
      <c r="AA14" s="174"/>
      <c r="AB14" s="174"/>
      <c r="AC14" s="175"/>
      <c r="AD14" s="173">
        <f>SUM(AC15,AC16)</f>
        <v>3226100</v>
      </c>
      <c r="AE14" s="174"/>
      <c r="AF14" s="174"/>
      <c r="AG14" s="175"/>
      <c r="AH14" s="173">
        <f>SUM(AG15,AG16)</f>
        <v>2689700</v>
      </c>
      <c r="AI14" s="174"/>
      <c r="AJ14" s="174"/>
      <c r="AK14" s="175"/>
      <c r="AL14" s="176">
        <f>SUM(AM15,AM16)</f>
        <v>250000</v>
      </c>
      <c r="AM14" s="176"/>
      <c r="AN14" s="29">
        <f>SUM(AN15,AN16)</f>
        <v>0</v>
      </c>
      <c r="AO14" s="30">
        <f>SUM(AO15,AO16)</f>
        <v>22196290.109999999</v>
      </c>
      <c r="AP14" s="9"/>
      <c r="AQ14" s="18"/>
      <c r="AR14" s="130"/>
      <c r="AS14" s="130"/>
      <c r="AT14" s="130"/>
      <c r="AU14" s="6"/>
    </row>
    <row r="15" spans="1:47" ht="25.5" customHeight="1">
      <c r="B15" s="123" t="s">
        <v>14</v>
      </c>
      <c r="C15" s="124"/>
      <c r="D15" s="124"/>
      <c r="E15" s="125" t="s">
        <v>15</v>
      </c>
      <c r="F15" s="125"/>
      <c r="G15" s="125"/>
      <c r="H15" s="125"/>
      <c r="I15" s="125"/>
      <c r="J15" s="125"/>
      <c r="K15" s="125"/>
      <c r="L15" s="125"/>
      <c r="M15" s="125"/>
      <c r="N15" s="126">
        <f>SUM(N31,N19,N28)</f>
        <v>1644525</v>
      </c>
      <c r="O15" s="126"/>
      <c r="P15" s="126">
        <f>SUM(P31,P19)</f>
        <v>642140</v>
      </c>
      <c r="Q15" s="126"/>
      <c r="R15" s="126"/>
      <c r="S15" s="126"/>
      <c r="T15" s="126"/>
      <c r="U15" s="126">
        <f>SUM(U31,U19)</f>
        <v>997685</v>
      </c>
      <c r="V15" s="126"/>
      <c r="W15" s="126"/>
      <c r="X15" s="126"/>
      <c r="Y15" s="126"/>
      <c r="Z15" s="126">
        <f>SUM(Z19,Z28,Z31)</f>
        <v>4700</v>
      </c>
      <c r="AA15" s="126"/>
      <c r="AB15" s="126"/>
      <c r="AC15" s="126">
        <v>0</v>
      </c>
      <c r="AD15" s="126"/>
      <c r="AE15" s="126"/>
      <c r="AF15" s="126"/>
      <c r="AG15" s="126">
        <v>0</v>
      </c>
      <c r="AH15" s="126"/>
      <c r="AI15" s="126"/>
      <c r="AJ15" s="126"/>
      <c r="AK15" s="126"/>
      <c r="AL15" s="31"/>
      <c r="AM15" s="32">
        <v>0</v>
      </c>
      <c r="AN15" s="32">
        <v>0</v>
      </c>
      <c r="AO15" s="33">
        <f>SUM(AO31,AO19,AO28)</f>
        <v>1644525</v>
      </c>
      <c r="AP15" s="9"/>
      <c r="AQ15" s="9"/>
      <c r="AR15" s="130"/>
      <c r="AS15" s="130"/>
      <c r="AT15" s="130"/>
      <c r="AU15" s="6"/>
    </row>
    <row r="16" spans="1:47" ht="25.5" customHeight="1">
      <c r="B16" s="123" t="s">
        <v>16</v>
      </c>
      <c r="C16" s="124"/>
      <c r="D16" s="124"/>
      <c r="E16" s="125" t="s">
        <v>17</v>
      </c>
      <c r="F16" s="125"/>
      <c r="G16" s="125"/>
      <c r="H16" s="125"/>
      <c r="I16" s="125"/>
      <c r="J16" s="125"/>
      <c r="K16" s="125"/>
      <c r="L16" s="125"/>
      <c r="M16" s="125"/>
      <c r="N16" s="126">
        <f>SUM(N17,N27,N30)</f>
        <v>23188190</v>
      </c>
      <c r="O16" s="126"/>
      <c r="P16" s="126">
        <f>SUM(P22,P29:W29,P30)</f>
        <v>1895205.11</v>
      </c>
      <c r="Q16" s="126"/>
      <c r="R16" s="126"/>
      <c r="S16" s="126"/>
      <c r="T16" s="126"/>
      <c r="U16" s="126">
        <f>SUM(U17,U27,U30)</f>
        <v>7841730</v>
      </c>
      <c r="V16" s="126"/>
      <c r="W16" s="126"/>
      <c r="X16" s="126"/>
      <c r="Y16" s="126"/>
      <c r="Z16" s="126">
        <f>SUM(Z17,Z27,Z30)</f>
        <v>4649030</v>
      </c>
      <c r="AA16" s="126"/>
      <c r="AB16" s="126"/>
      <c r="AC16" s="126">
        <f>SUM(AC17,AC27,AC30)</f>
        <v>3226100</v>
      </c>
      <c r="AD16" s="126"/>
      <c r="AE16" s="126"/>
      <c r="AF16" s="126"/>
      <c r="AG16" s="126">
        <f>SUM(AG17,AG27,AG30)</f>
        <v>2689700</v>
      </c>
      <c r="AH16" s="126"/>
      <c r="AI16" s="126"/>
      <c r="AJ16" s="126"/>
      <c r="AK16" s="126"/>
      <c r="AL16" s="31"/>
      <c r="AM16" s="34">
        <f>SUM(AM17,AM27,AM30)</f>
        <v>250000</v>
      </c>
      <c r="AN16" s="34">
        <v>0</v>
      </c>
      <c r="AO16" s="35">
        <f>SUM(P16:AN16)</f>
        <v>20551765.109999999</v>
      </c>
      <c r="AP16" s="10"/>
      <c r="AQ16" s="19"/>
      <c r="AR16" s="19"/>
      <c r="AS16" s="10"/>
      <c r="AT16" s="10"/>
      <c r="AU16" s="7"/>
    </row>
    <row r="17" spans="1:43" ht="25.5" customHeight="1">
      <c r="B17" s="152" t="s">
        <v>18</v>
      </c>
      <c r="C17" s="153"/>
      <c r="D17" s="153"/>
      <c r="E17" s="154" t="s">
        <v>19</v>
      </c>
      <c r="F17" s="154"/>
      <c r="G17" s="154"/>
      <c r="H17" s="154"/>
      <c r="I17" s="154"/>
      <c r="J17" s="154"/>
      <c r="K17" s="154"/>
      <c r="L17" s="154"/>
      <c r="M17" s="163"/>
      <c r="N17" s="137">
        <v>6440190</v>
      </c>
      <c r="O17" s="137"/>
      <c r="P17" s="137">
        <v>2645730</v>
      </c>
      <c r="Q17" s="137"/>
      <c r="R17" s="137"/>
      <c r="S17" s="137"/>
      <c r="T17" s="137"/>
      <c r="U17" s="137">
        <v>2645730</v>
      </c>
      <c r="V17" s="137"/>
      <c r="W17" s="137"/>
      <c r="X17" s="137"/>
      <c r="Y17" s="137"/>
      <c r="Z17" s="137">
        <v>1148730</v>
      </c>
      <c r="AA17" s="137"/>
      <c r="AB17" s="137"/>
      <c r="AC17" s="147">
        <v>0</v>
      </c>
      <c r="AD17" s="147"/>
      <c r="AE17" s="147"/>
      <c r="AF17" s="147"/>
      <c r="AG17" s="137">
        <v>0</v>
      </c>
      <c r="AH17" s="137"/>
      <c r="AI17" s="137"/>
      <c r="AJ17" s="137"/>
      <c r="AK17" s="137"/>
      <c r="AL17" s="31"/>
      <c r="AM17" s="137">
        <v>0</v>
      </c>
      <c r="AN17" s="138">
        <v>0</v>
      </c>
      <c r="AO17" s="139">
        <v>6440190</v>
      </c>
    </row>
    <row r="18" spans="1:43" ht="24.6" customHeight="1">
      <c r="A18" s="3"/>
      <c r="B18" s="13"/>
      <c r="C18" s="164"/>
      <c r="D18" s="165"/>
      <c r="E18" s="154"/>
      <c r="F18" s="154"/>
      <c r="G18" s="154"/>
      <c r="H18" s="154"/>
      <c r="I18" s="154"/>
      <c r="J18" s="154"/>
      <c r="K18" s="154"/>
      <c r="L18" s="154"/>
      <c r="M18" s="163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47"/>
      <c r="AD18" s="147"/>
      <c r="AE18" s="147"/>
      <c r="AF18" s="147"/>
      <c r="AG18" s="137"/>
      <c r="AH18" s="137"/>
      <c r="AI18" s="137"/>
      <c r="AJ18" s="137"/>
      <c r="AK18" s="137"/>
      <c r="AL18" s="36"/>
      <c r="AM18" s="137"/>
      <c r="AN18" s="138"/>
      <c r="AO18" s="139"/>
    </row>
    <row r="19" spans="1:43" ht="25.5" customHeight="1">
      <c r="B19" s="157" t="s">
        <v>20</v>
      </c>
      <c r="C19" s="158"/>
      <c r="D19" s="158"/>
      <c r="E19" s="159" t="s">
        <v>15</v>
      </c>
      <c r="F19" s="159"/>
      <c r="G19" s="159"/>
      <c r="H19" s="159"/>
      <c r="I19" s="159"/>
      <c r="J19" s="159"/>
      <c r="K19" s="159"/>
      <c r="L19" s="159"/>
      <c r="M19" s="159"/>
      <c r="N19" s="156">
        <f>SUM(N20,N21)</f>
        <v>352800</v>
      </c>
      <c r="O19" s="156"/>
      <c r="P19" s="160">
        <f>SUM(Q20,Q21)</f>
        <v>145300</v>
      </c>
      <c r="Q19" s="161"/>
      <c r="R19" s="161"/>
      <c r="S19" s="161"/>
      <c r="T19" s="162"/>
      <c r="U19" s="160">
        <f>SUM(W20,X21)</f>
        <v>207500</v>
      </c>
      <c r="V19" s="161"/>
      <c r="W19" s="161"/>
      <c r="X19" s="161"/>
      <c r="Y19" s="162"/>
      <c r="Z19" s="156">
        <v>0</v>
      </c>
      <c r="AA19" s="156"/>
      <c r="AB19" s="156"/>
      <c r="AC19" s="156">
        <v>0</v>
      </c>
      <c r="AD19" s="156"/>
      <c r="AE19" s="156"/>
      <c r="AF19" s="156"/>
      <c r="AG19" s="156">
        <v>0</v>
      </c>
      <c r="AH19" s="156"/>
      <c r="AI19" s="156"/>
      <c r="AJ19" s="156"/>
      <c r="AK19" s="156"/>
      <c r="AL19" s="37"/>
      <c r="AM19" s="38">
        <v>0</v>
      </c>
      <c r="AN19" s="39">
        <v>0</v>
      </c>
      <c r="AO19" s="40">
        <f>SUM(AO20,AO21)</f>
        <v>352800</v>
      </c>
    </row>
    <row r="20" spans="1:43" ht="36.75" customHeight="1">
      <c r="B20" s="112" t="s">
        <v>82</v>
      </c>
      <c r="C20" s="113"/>
      <c r="D20" s="114"/>
      <c r="E20" s="20"/>
      <c r="F20" s="115" t="s">
        <v>83</v>
      </c>
      <c r="G20" s="116"/>
      <c r="H20" s="116"/>
      <c r="I20" s="116"/>
      <c r="J20" s="117"/>
      <c r="K20" s="2" t="s">
        <v>24</v>
      </c>
      <c r="L20" s="25">
        <v>2019</v>
      </c>
      <c r="M20" s="25">
        <v>2020</v>
      </c>
      <c r="N20" s="118">
        <v>252000</v>
      </c>
      <c r="O20" s="119"/>
      <c r="P20" s="28"/>
      <c r="Q20" s="109">
        <v>111000</v>
      </c>
      <c r="R20" s="110"/>
      <c r="S20" s="110"/>
      <c r="T20" s="111"/>
      <c r="U20" s="41"/>
      <c r="V20" s="42"/>
      <c r="W20" s="120">
        <v>141000</v>
      </c>
      <c r="X20" s="110"/>
      <c r="Y20" s="111"/>
      <c r="Z20" s="109">
        <v>0</v>
      </c>
      <c r="AA20" s="110"/>
      <c r="AB20" s="111"/>
      <c r="AC20" s="41"/>
      <c r="AD20" s="106">
        <v>0</v>
      </c>
      <c r="AE20" s="107"/>
      <c r="AF20" s="108"/>
      <c r="AG20" s="41"/>
      <c r="AH20" s="106">
        <v>0</v>
      </c>
      <c r="AI20" s="107"/>
      <c r="AJ20" s="107"/>
      <c r="AK20" s="108"/>
      <c r="AL20" s="31"/>
      <c r="AM20" s="43">
        <v>0</v>
      </c>
      <c r="AN20" s="44">
        <v>0</v>
      </c>
      <c r="AO20" s="45">
        <f>SUM(Q20:AN20)</f>
        <v>252000</v>
      </c>
    </row>
    <row r="21" spans="1:43" ht="48.75" customHeight="1">
      <c r="B21" s="184" t="s">
        <v>87</v>
      </c>
      <c r="C21" s="185"/>
      <c r="D21" s="186"/>
      <c r="E21" s="20"/>
      <c r="F21" s="187" t="s">
        <v>88</v>
      </c>
      <c r="G21" s="188"/>
      <c r="H21" s="188"/>
      <c r="I21" s="188"/>
      <c r="J21" s="189"/>
      <c r="K21" s="2" t="s">
        <v>24</v>
      </c>
      <c r="L21" s="24">
        <v>2019</v>
      </c>
      <c r="M21" s="24">
        <v>2020</v>
      </c>
      <c r="N21" s="109">
        <v>100800</v>
      </c>
      <c r="O21" s="111"/>
      <c r="P21" s="28"/>
      <c r="Q21" s="190">
        <v>34300</v>
      </c>
      <c r="R21" s="97"/>
      <c r="S21" s="97"/>
      <c r="T21" s="98"/>
      <c r="U21" s="41"/>
      <c r="V21" s="42"/>
      <c r="W21" s="46"/>
      <c r="X21" s="97">
        <v>66500</v>
      </c>
      <c r="Y21" s="98"/>
      <c r="Z21" s="190">
        <v>0</v>
      </c>
      <c r="AA21" s="97"/>
      <c r="AB21" s="98"/>
      <c r="AC21" s="41"/>
      <c r="AD21" s="190">
        <v>0</v>
      </c>
      <c r="AE21" s="97"/>
      <c r="AF21" s="98"/>
      <c r="AG21" s="41"/>
      <c r="AH21" s="190">
        <v>0</v>
      </c>
      <c r="AI21" s="97"/>
      <c r="AJ21" s="97"/>
      <c r="AK21" s="98"/>
      <c r="AL21" s="31"/>
      <c r="AM21" s="43">
        <v>0</v>
      </c>
      <c r="AN21" s="44">
        <v>0</v>
      </c>
      <c r="AO21" s="45">
        <v>100800</v>
      </c>
    </row>
    <row r="22" spans="1:43" ht="25.5" customHeight="1">
      <c r="B22" s="123" t="s">
        <v>21</v>
      </c>
      <c r="C22" s="124"/>
      <c r="D22" s="124"/>
      <c r="E22" s="125" t="s">
        <v>17</v>
      </c>
      <c r="F22" s="125"/>
      <c r="G22" s="125"/>
      <c r="H22" s="125"/>
      <c r="I22" s="125"/>
      <c r="J22" s="125"/>
      <c r="K22" s="125"/>
      <c r="L22" s="125"/>
      <c r="M22" s="125"/>
      <c r="N22" s="126">
        <f>SUM(N23:O26)</f>
        <v>3803065.11</v>
      </c>
      <c r="O22" s="126"/>
      <c r="P22" s="126">
        <f>SUM(P23:T26)</f>
        <v>8605.11</v>
      </c>
      <c r="Q22" s="126"/>
      <c r="R22" s="126"/>
      <c r="S22" s="126"/>
      <c r="T22" s="126"/>
      <c r="U22" s="126">
        <f>SUM(U23:Y26)</f>
        <v>2645730</v>
      </c>
      <c r="V22" s="126"/>
      <c r="W22" s="126"/>
      <c r="X22" s="126"/>
      <c r="Y22" s="126"/>
      <c r="Z22" s="126">
        <v>1148730</v>
      </c>
      <c r="AA22" s="126"/>
      <c r="AB22" s="126"/>
      <c r="AC22" s="126">
        <v>0</v>
      </c>
      <c r="AD22" s="126"/>
      <c r="AE22" s="126"/>
      <c r="AF22" s="126"/>
      <c r="AG22" s="126">
        <v>0</v>
      </c>
      <c r="AH22" s="126"/>
      <c r="AI22" s="126"/>
      <c r="AJ22" s="126"/>
      <c r="AK22" s="126"/>
      <c r="AL22" s="31"/>
      <c r="AM22" s="38">
        <v>0</v>
      </c>
      <c r="AN22" s="39">
        <v>0</v>
      </c>
      <c r="AO22" s="40">
        <v>6440190</v>
      </c>
    </row>
    <row r="23" spans="1:43" ht="38.25" customHeight="1">
      <c r="B23" s="83" t="s">
        <v>22</v>
      </c>
      <c r="C23" s="84"/>
      <c r="D23" s="84"/>
      <c r="E23" s="82" t="s">
        <v>23</v>
      </c>
      <c r="F23" s="82"/>
      <c r="G23" s="82"/>
      <c r="H23" s="82"/>
      <c r="I23" s="82"/>
      <c r="J23" s="82"/>
      <c r="K23" s="2" t="s">
        <v>24</v>
      </c>
      <c r="L23" s="2">
        <v>2014</v>
      </c>
      <c r="M23" s="2">
        <v>2020</v>
      </c>
      <c r="N23" s="79">
        <f>SUM(P23:AN23)</f>
        <v>695605.11</v>
      </c>
      <c r="O23" s="79"/>
      <c r="P23" s="79">
        <v>8605.11</v>
      </c>
      <c r="Q23" s="79"/>
      <c r="R23" s="79"/>
      <c r="S23" s="79"/>
      <c r="T23" s="79"/>
      <c r="U23" s="79">
        <v>687000</v>
      </c>
      <c r="V23" s="79"/>
      <c r="W23" s="79"/>
      <c r="X23" s="79"/>
      <c r="Y23" s="79"/>
      <c r="Z23" s="79">
        <v>0</v>
      </c>
      <c r="AA23" s="79"/>
      <c r="AB23" s="79"/>
      <c r="AC23" s="79">
        <v>0</v>
      </c>
      <c r="AD23" s="79"/>
      <c r="AE23" s="79"/>
      <c r="AF23" s="79"/>
      <c r="AG23" s="79">
        <v>0</v>
      </c>
      <c r="AH23" s="79"/>
      <c r="AI23" s="79"/>
      <c r="AJ23" s="79"/>
      <c r="AK23" s="79"/>
      <c r="AL23" s="31"/>
      <c r="AM23" s="47">
        <v>0</v>
      </c>
      <c r="AN23" s="48">
        <v>0</v>
      </c>
      <c r="AO23" s="49">
        <f>SUM(P23:AN23)</f>
        <v>695605.11</v>
      </c>
    </row>
    <row r="24" spans="1:43" ht="38.25" customHeight="1">
      <c r="B24" s="83" t="s">
        <v>25</v>
      </c>
      <c r="C24" s="84"/>
      <c r="D24" s="84"/>
      <c r="E24" s="82" t="s">
        <v>26</v>
      </c>
      <c r="F24" s="82"/>
      <c r="G24" s="82"/>
      <c r="H24" s="82"/>
      <c r="I24" s="82"/>
      <c r="J24" s="82"/>
      <c r="K24" s="2" t="s">
        <v>24</v>
      </c>
      <c r="L24" s="2">
        <v>2013</v>
      </c>
      <c r="M24" s="2">
        <v>2021</v>
      </c>
      <c r="N24" s="79">
        <f>SUM(P24:AN24)</f>
        <v>1074000</v>
      </c>
      <c r="O24" s="79"/>
      <c r="P24" s="79">
        <v>0</v>
      </c>
      <c r="Q24" s="79"/>
      <c r="R24" s="79"/>
      <c r="S24" s="79"/>
      <c r="T24" s="79"/>
      <c r="U24" s="79">
        <v>537000</v>
      </c>
      <c r="V24" s="79"/>
      <c r="W24" s="79"/>
      <c r="X24" s="79"/>
      <c r="Y24" s="79"/>
      <c r="Z24" s="79">
        <v>537000</v>
      </c>
      <c r="AA24" s="79"/>
      <c r="AB24" s="79"/>
      <c r="AC24" s="79">
        <v>0</v>
      </c>
      <c r="AD24" s="79"/>
      <c r="AE24" s="79"/>
      <c r="AF24" s="79"/>
      <c r="AG24" s="79">
        <v>0</v>
      </c>
      <c r="AH24" s="79"/>
      <c r="AI24" s="79"/>
      <c r="AJ24" s="79"/>
      <c r="AK24" s="79"/>
      <c r="AL24" s="31"/>
      <c r="AM24" s="47">
        <v>0</v>
      </c>
      <c r="AN24" s="48">
        <v>0</v>
      </c>
      <c r="AO24" s="49">
        <f>SUM(P24:AN24)</f>
        <v>1074000</v>
      </c>
    </row>
    <row r="25" spans="1:43" ht="51.75" customHeight="1">
      <c r="B25" s="83" t="s">
        <v>27</v>
      </c>
      <c r="C25" s="84"/>
      <c r="D25" s="84"/>
      <c r="E25" s="82" t="s">
        <v>28</v>
      </c>
      <c r="F25" s="82"/>
      <c r="G25" s="82"/>
      <c r="H25" s="82"/>
      <c r="I25" s="82"/>
      <c r="J25" s="82"/>
      <c r="K25" s="2" t="s">
        <v>24</v>
      </c>
      <c r="L25" s="2">
        <v>2013</v>
      </c>
      <c r="M25" s="2">
        <v>2021</v>
      </c>
      <c r="N25" s="79">
        <f>SUM(P25:AN25)</f>
        <v>1223460</v>
      </c>
      <c r="O25" s="79"/>
      <c r="P25" s="79">
        <v>0</v>
      </c>
      <c r="Q25" s="79"/>
      <c r="R25" s="79"/>
      <c r="S25" s="79"/>
      <c r="T25" s="79"/>
      <c r="U25" s="79">
        <v>611730</v>
      </c>
      <c r="V25" s="79"/>
      <c r="W25" s="79"/>
      <c r="X25" s="79"/>
      <c r="Y25" s="79"/>
      <c r="Z25" s="79">
        <v>611730</v>
      </c>
      <c r="AA25" s="79"/>
      <c r="AB25" s="79"/>
      <c r="AC25" s="79">
        <v>0</v>
      </c>
      <c r="AD25" s="79"/>
      <c r="AE25" s="79"/>
      <c r="AF25" s="79"/>
      <c r="AG25" s="79">
        <v>0</v>
      </c>
      <c r="AH25" s="79"/>
      <c r="AI25" s="79"/>
      <c r="AJ25" s="79"/>
      <c r="AK25" s="79"/>
      <c r="AL25" s="31"/>
      <c r="AM25" s="47">
        <v>0</v>
      </c>
      <c r="AN25" s="48">
        <v>0</v>
      </c>
      <c r="AO25" s="49">
        <f>SUM(P25:AN25)</f>
        <v>1223460</v>
      </c>
    </row>
    <row r="26" spans="1:43" ht="51.75" customHeight="1">
      <c r="B26" s="83" t="s">
        <v>29</v>
      </c>
      <c r="C26" s="84"/>
      <c r="D26" s="84"/>
      <c r="E26" s="82" t="s">
        <v>30</v>
      </c>
      <c r="F26" s="82"/>
      <c r="G26" s="82"/>
      <c r="H26" s="82"/>
      <c r="I26" s="82"/>
      <c r="J26" s="82"/>
      <c r="K26" s="2" t="s">
        <v>24</v>
      </c>
      <c r="L26" s="2">
        <v>2018</v>
      </c>
      <c r="M26" s="2">
        <v>2020</v>
      </c>
      <c r="N26" s="79">
        <f>SUM(P26:AN26)</f>
        <v>810000</v>
      </c>
      <c r="O26" s="79"/>
      <c r="P26" s="79">
        <v>0</v>
      </c>
      <c r="Q26" s="79"/>
      <c r="R26" s="79"/>
      <c r="S26" s="79"/>
      <c r="T26" s="79"/>
      <c r="U26" s="79">
        <v>810000</v>
      </c>
      <c r="V26" s="79"/>
      <c r="W26" s="79"/>
      <c r="X26" s="79"/>
      <c r="Y26" s="79"/>
      <c r="Z26" s="79">
        <v>0</v>
      </c>
      <c r="AA26" s="79"/>
      <c r="AB26" s="79"/>
      <c r="AC26" s="79">
        <v>0</v>
      </c>
      <c r="AD26" s="79"/>
      <c r="AE26" s="79"/>
      <c r="AF26" s="79"/>
      <c r="AG26" s="79">
        <v>0</v>
      </c>
      <c r="AH26" s="79"/>
      <c r="AI26" s="79"/>
      <c r="AJ26" s="79"/>
      <c r="AK26" s="79"/>
      <c r="AL26" s="31"/>
      <c r="AM26" s="47">
        <v>0</v>
      </c>
      <c r="AN26" s="48">
        <v>0</v>
      </c>
      <c r="AO26" s="49">
        <f>SUM(P26:AN26)</f>
        <v>810000</v>
      </c>
    </row>
    <row r="27" spans="1:43" ht="25.5" customHeight="1">
      <c r="B27" s="152" t="s">
        <v>31</v>
      </c>
      <c r="C27" s="153"/>
      <c r="D27" s="153"/>
      <c r="E27" s="154" t="s">
        <v>32</v>
      </c>
      <c r="F27" s="154"/>
      <c r="G27" s="154"/>
      <c r="H27" s="154"/>
      <c r="I27" s="154"/>
      <c r="J27" s="154"/>
      <c r="K27" s="154"/>
      <c r="L27" s="154"/>
      <c r="M27" s="154"/>
      <c r="N27" s="155">
        <v>0</v>
      </c>
      <c r="O27" s="155"/>
      <c r="P27" s="155">
        <v>0</v>
      </c>
      <c r="Q27" s="155"/>
      <c r="R27" s="155"/>
      <c r="S27" s="155"/>
      <c r="T27" s="155"/>
      <c r="U27" s="155">
        <v>0</v>
      </c>
      <c r="V27" s="155"/>
      <c r="W27" s="155"/>
      <c r="X27" s="155"/>
      <c r="Y27" s="155"/>
      <c r="Z27" s="155">
        <v>0</v>
      </c>
      <c r="AA27" s="155"/>
      <c r="AB27" s="155"/>
      <c r="AC27" s="155">
        <v>0</v>
      </c>
      <c r="AD27" s="155"/>
      <c r="AE27" s="155"/>
      <c r="AF27" s="155"/>
      <c r="AG27" s="155">
        <v>0</v>
      </c>
      <c r="AH27" s="155"/>
      <c r="AI27" s="155"/>
      <c r="AJ27" s="155"/>
      <c r="AK27" s="155"/>
      <c r="AL27" s="31"/>
      <c r="AM27" s="50">
        <v>0</v>
      </c>
      <c r="AN27" s="51">
        <v>0</v>
      </c>
      <c r="AO27" s="52">
        <v>0</v>
      </c>
    </row>
    <row r="28" spans="1:43" ht="25.5" customHeight="1">
      <c r="B28" s="123" t="s">
        <v>33</v>
      </c>
      <c r="C28" s="124"/>
      <c r="D28" s="124"/>
      <c r="E28" s="125" t="s">
        <v>15</v>
      </c>
      <c r="F28" s="125"/>
      <c r="G28" s="125"/>
      <c r="H28" s="125"/>
      <c r="I28" s="125"/>
      <c r="J28" s="125"/>
      <c r="K28" s="125"/>
      <c r="L28" s="125"/>
      <c r="M28" s="125"/>
      <c r="N28" s="126">
        <v>0</v>
      </c>
      <c r="O28" s="126"/>
      <c r="P28" s="126">
        <v>0</v>
      </c>
      <c r="Q28" s="126"/>
      <c r="R28" s="126"/>
      <c r="S28" s="126"/>
      <c r="T28" s="126"/>
      <c r="U28" s="126">
        <v>0</v>
      </c>
      <c r="V28" s="126"/>
      <c r="W28" s="126"/>
      <c r="X28" s="126"/>
      <c r="Y28" s="126"/>
      <c r="Z28" s="126">
        <v>0</v>
      </c>
      <c r="AA28" s="126"/>
      <c r="AB28" s="126"/>
      <c r="AC28" s="126">
        <v>0</v>
      </c>
      <c r="AD28" s="126"/>
      <c r="AE28" s="126"/>
      <c r="AF28" s="126"/>
      <c r="AG28" s="126">
        <v>0</v>
      </c>
      <c r="AH28" s="126"/>
      <c r="AI28" s="126"/>
      <c r="AJ28" s="126"/>
      <c r="AK28" s="126"/>
      <c r="AL28" s="31"/>
      <c r="AM28" s="38">
        <v>0</v>
      </c>
      <c r="AN28" s="39">
        <v>0</v>
      </c>
      <c r="AO28" s="40">
        <v>0</v>
      </c>
    </row>
    <row r="29" spans="1:43" ht="25.5" customHeight="1">
      <c r="B29" s="123" t="s">
        <v>34</v>
      </c>
      <c r="C29" s="124"/>
      <c r="D29" s="124"/>
      <c r="E29" s="125" t="s">
        <v>17</v>
      </c>
      <c r="F29" s="125"/>
      <c r="G29" s="125"/>
      <c r="H29" s="125"/>
      <c r="I29" s="125"/>
      <c r="J29" s="125"/>
      <c r="K29" s="125"/>
      <c r="L29" s="125"/>
      <c r="M29" s="125"/>
      <c r="N29" s="126">
        <v>0</v>
      </c>
      <c r="O29" s="126"/>
      <c r="P29" s="126">
        <v>0</v>
      </c>
      <c r="Q29" s="126"/>
      <c r="R29" s="126"/>
      <c r="S29" s="126"/>
      <c r="T29" s="126"/>
      <c r="U29" s="126">
        <v>0</v>
      </c>
      <c r="V29" s="126"/>
      <c r="W29" s="126"/>
      <c r="X29" s="126"/>
      <c r="Y29" s="126"/>
      <c r="Z29" s="126">
        <v>0</v>
      </c>
      <c r="AA29" s="126"/>
      <c r="AB29" s="126"/>
      <c r="AC29" s="126">
        <v>0</v>
      </c>
      <c r="AD29" s="126"/>
      <c r="AE29" s="126"/>
      <c r="AF29" s="126"/>
      <c r="AG29" s="126">
        <v>0</v>
      </c>
      <c r="AH29" s="126"/>
      <c r="AI29" s="126"/>
      <c r="AJ29" s="126"/>
      <c r="AK29" s="126"/>
      <c r="AL29" s="31"/>
      <c r="AM29" s="38">
        <v>0</v>
      </c>
      <c r="AN29" s="39">
        <v>0</v>
      </c>
      <c r="AO29" s="40">
        <v>0</v>
      </c>
    </row>
    <row r="30" spans="1:43" ht="25.5" customHeight="1">
      <c r="B30" s="152" t="s">
        <v>35</v>
      </c>
      <c r="C30" s="153"/>
      <c r="D30" s="153"/>
      <c r="E30" s="154" t="s">
        <v>36</v>
      </c>
      <c r="F30" s="154"/>
      <c r="G30" s="154"/>
      <c r="H30" s="154"/>
      <c r="I30" s="154"/>
      <c r="J30" s="154"/>
      <c r="K30" s="154"/>
      <c r="L30" s="154"/>
      <c r="M30" s="154"/>
      <c r="N30" s="155">
        <f>SUM(N38)</f>
        <v>16748000</v>
      </c>
      <c r="O30" s="155"/>
      <c r="P30" s="155">
        <f>P38</f>
        <v>1886600</v>
      </c>
      <c r="Q30" s="155"/>
      <c r="R30" s="155"/>
      <c r="S30" s="155"/>
      <c r="T30" s="155"/>
      <c r="U30" s="155">
        <f>U38</f>
        <v>5196000</v>
      </c>
      <c r="V30" s="155"/>
      <c r="W30" s="155"/>
      <c r="X30" s="155"/>
      <c r="Y30" s="155"/>
      <c r="Z30" s="155">
        <f>Z38</f>
        <v>3500300</v>
      </c>
      <c r="AA30" s="155"/>
      <c r="AB30" s="155"/>
      <c r="AC30" s="155">
        <f>AC38</f>
        <v>3226100</v>
      </c>
      <c r="AD30" s="155"/>
      <c r="AE30" s="155"/>
      <c r="AF30" s="155"/>
      <c r="AG30" s="155">
        <f>AG38</f>
        <v>2689700</v>
      </c>
      <c r="AH30" s="155"/>
      <c r="AI30" s="155"/>
      <c r="AJ30" s="155"/>
      <c r="AK30" s="155"/>
      <c r="AL30" s="31"/>
      <c r="AM30" s="50">
        <f>AM38</f>
        <v>250000</v>
      </c>
      <c r="AN30" s="51">
        <v>0</v>
      </c>
      <c r="AO30" s="52">
        <f>AO38</f>
        <v>16748000</v>
      </c>
      <c r="AQ30" s="12"/>
    </row>
    <row r="31" spans="1:43" ht="25.5" customHeight="1">
      <c r="B31" s="123" t="s">
        <v>40</v>
      </c>
      <c r="C31" s="124"/>
      <c r="D31" s="124"/>
      <c r="E31" s="125" t="s">
        <v>15</v>
      </c>
      <c r="F31" s="125"/>
      <c r="G31" s="125"/>
      <c r="H31" s="125"/>
      <c r="I31" s="125"/>
      <c r="J31" s="125"/>
      <c r="K31" s="125"/>
      <c r="L31" s="125"/>
      <c r="M31" s="125"/>
      <c r="N31" s="126">
        <v>1291725</v>
      </c>
      <c r="O31" s="126"/>
      <c r="P31" s="127">
        <v>496840</v>
      </c>
      <c r="Q31" s="128"/>
      <c r="R31" s="128"/>
      <c r="S31" s="128"/>
      <c r="T31" s="129"/>
      <c r="U31" s="127">
        <v>790185</v>
      </c>
      <c r="V31" s="128"/>
      <c r="W31" s="128"/>
      <c r="X31" s="128"/>
      <c r="Y31" s="129"/>
      <c r="Z31" s="127">
        <f>SUM(Z32,Z33,Z34,Z35)</f>
        <v>4700</v>
      </c>
      <c r="AA31" s="128"/>
      <c r="AB31" s="129"/>
      <c r="AC31" s="127">
        <v>0</v>
      </c>
      <c r="AD31" s="128"/>
      <c r="AE31" s="128"/>
      <c r="AF31" s="129"/>
      <c r="AG31" s="127">
        <v>0</v>
      </c>
      <c r="AH31" s="128"/>
      <c r="AI31" s="128"/>
      <c r="AJ31" s="128"/>
      <c r="AK31" s="129"/>
      <c r="AL31" s="53"/>
      <c r="AM31" s="38">
        <v>0</v>
      </c>
      <c r="AN31" s="39">
        <v>0</v>
      </c>
      <c r="AO31" s="40">
        <f>SUM(P31,U31,Z31)</f>
        <v>1291725</v>
      </c>
    </row>
    <row r="32" spans="1:43" ht="25.5" customHeight="1">
      <c r="B32" s="121" t="s">
        <v>72</v>
      </c>
      <c r="C32" s="103"/>
      <c r="D32" s="122"/>
      <c r="E32" s="91" t="s">
        <v>71</v>
      </c>
      <c r="F32" s="92"/>
      <c r="G32" s="92"/>
      <c r="H32" s="92"/>
      <c r="I32" s="92"/>
      <c r="J32" s="93"/>
      <c r="K32" s="2" t="s">
        <v>24</v>
      </c>
      <c r="L32" s="2">
        <v>2018</v>
      </c>
      <c r="M32" s="2">
        <v>2020</v>
      </c>
      <c r="N32" s="94">
        <v>2800</v>
      </c>
      <c r="O32" s="96"/>
      <c r="P32" s="94">
        <v>1400</v>
      </c>
      <c r="Q32" s="95"/>
      <c r="R32" s="95"/>
      <c r="S32" s="95"/>
      <c r="T32" s="96"/>
      <c r="U32" s="94">
        <v>1400</v>
      </c>
      <c r="V32" s="95"/>
      <c r="W32" s="95"/>
      <c r="X32" s="95"/>
      <c r="Y32" s="96"/>
      <c r="Z32" s="94">
        <v>0</v>
      </c>
      <c r="AA32" s="95"/>
      <c r="AB32" s="96"/>
      <c r="AC32" s="54"/>
      <c r="AD32" s="97">
        <v>0</v>
      </c>
      <c r="AE32" s="97"/>
      <c r="AF32" s="98"/>
      <c r="AG32" s="54"/>
      <c r="AH32" s="97">
        <v>0</v>
      </c>
      <c r="AI32" s="97"/>
      <c r="AJ32" s="97"/>
      <c r="AK32" s="98"/>
      <c r="AL32" s="53"/>
      <c r="AM32" s="55">
        <v>0</v>
      </c>
      <c r="AN32" s="56">
        <v>0</v>
      </c>
      <c r="AO32" s="40">
        <v>2800</v>
      </c>
    </row>
    <row r="33" spans="2:42" ht="45.75" customHeight="1">
      <c r="B33" s="121" t="s">
        <v>74</v>
      </c>
      <c r="C33" s="103"/>
      <c r="D33" s="103"/>
      <c r="E33" s="122"/>
      <c r="F33" s="91" t="s">
        <v>73</v>
      </c>
      <c r="G33" s="92"/>
      <c r="H33" s="92"/>
      <c r="I33" s="92"/>
      <c r="J33" s="104"/>
      <c r="K33" s="2" t="s">
        <v>24</v>
      </c>
      <c r="L33" s="2">
        <v>2018</v>
      </c>
      <c r="M33" s="2">
        <v>2019</v>
      </c>
      <c r="N33" s="94">
        <v>7778</v>
      </c>
      <c r="O33" s="95"/>
      <c r="P33" s="57"/>
      <c r="Q33" s="94">
        <v>6300</v>
      </c>
      <c r="R33" s="95"/>
      <c r="S33" s="95"/>
      <c r="T33" s="95"/>
      <c r="U33" s="58"/>
      <c r="V33" s="59">
        <v>1478</v>
      </c>
      <c r="W33" s="59"/>
      <c r="X33" s="102">
        <v>1478</v>
      </c>
      <c r="Y33" s="101"/>
      <c r="Z33" s="102">
        <v>0</v>
      </c>
      <c r="AA33" s="95"/>
      <c r="AB33" s="95"/>
      <c r="AC33" s="95"/>
      <c r="AD33" s="183">
        <v>0</v>
      </c>
      <c r="AE33" s="97"/>
      <c r="AF33" s="98"/>
      <c r="AG33" s="60"/>
      <c r="AH33" s="97">
        <v>0</v>
      </c>
      <c r="AI33" s="97"/>
      <c r="AJ33" s="97"/>
      <c r="AK33" s="98"/>
      <c r="AL33" s="60"/>
      <c r="AM33" s="55">
        <v>0</v>
      </c>
      <c r="AN33" s="56">
        <v>0</v>
      </c>
      <c r="AO33" s="40">
        <v>7778</v>
      </c>
      <c r="AP33" s="78"/>
    </row>
    <row r="34" spans="2:42" ht="39" customHeight="1">
      <c r="B34" s="21"/>
      <c r="C34" s="103" t="s">
        <v>77</v>
      </c>
      <c r="D34" s="103"/>
      <c r="E34" s="22"/>
      <c r="F34" s="91" t="s">
        <v>78</v>
      </c>
      <c r="G34" s="92"/>
      <c r="H34" s="92"/>
      <c r="I34" s="92"/>
      <c r="J34" s="93"/>
      <c r="K34" s="2" t="s">
        <v>24</v>
      </c>
      <c r="L34" s="2">
        <v>2019</v>
      </c>
      <c r="M34" s="2">
        <v>2020</v>
      </c>
      <c r="N34" s="94">
        <v>1217447</v>
      </c>
      <c r="O34" s="95"/>
      <c r="P34" s="61"/>
      <c r="Q34" s="94">
        <v>467590</v>
      </c>
      <c r="R34" s="95"/>
      <c r="S34" s="95"/>
      <c r="T34" s="59"/>
      <c r="U34" s="58"/>
      <c r="V34" s="62"/>
      <c r="W34" s="62"/>
      <c r="X34" s="102">
        <v>749857</v>
      </c>
      <c r="Y34" s="101"/>
      <c r="Z34" s="102">
        <v>0</v>
      </c>
      <c r="AA34" s="95"/>
      <c r="AB34" s="95"/>
      <c r="AC34" s="63"/>
      <c r="AD34" s="183">
        <v>0</v>
      </c>
      <c r="AE34" s="97"/>
      <c r="AF34" s="98"/>
      <c r="AG34" s="64"/>
      <c r="AH34" s="97">
        <v>0</v>
      </c>
      <c r="AI34" s="97"/>
      <c r="AJ34" s="97"/>
      <c r="AK34" s="98"/>
      <c r="AL34" s="60"/>
      <c r="AM34" s="55">
        <v>0</v>
      </c>
      <c r="AN34" s="56">
        <v>0</v>
      </c>
      <c r="AO34" s="40">
        <f>SUM(Q34:AN34)</f>
        <v>1217447</v>
      </c>
      <c r="AP34" s="23"/>
    </row>
    <row r="35" spans="2:42" ht="39" customHeight="1">
      <c r="B35" s="121" t="s">
        <v>85</v>
      </c>
      <c r="C35" s="103"/>
      <c r="D35" s="103"/>
      <c r="E35" s="22"/>
      <c r="F35" s="91" t="s">
        <v>86</v>
      </c>
      <c r="G35" s="92"/>
      <c r="H35" s="92"/>
      <c r="I35" s="92"/>
      <c r="J35" s="93"/>
      <c r="K35" s="2" t="s">
        <v>24</v>
      </c>
      <c r="L35" s="2">
        <v>2019</v>
      </c>
      <c r="M35" s="2">
        <v>2021</v>
      </c>
      <c r="N35" s="94">
        <v>14200</v>
      </c>
      <c r="O35" s="95"/>
      <c r="P35" s="61"/>
      <c r="Q35" s="94">
        <v>5000</v>
      </c>
      <c r="R35" s="95"/>
      <c r="S35" s="95"/>
      <c r="T35" s="101"/>
      <c r="U35" s="65"/>
      <c r="V35" s="62"/>
      <c r="W35" s="62"/>
      <c r="X35" s="95">
        <v>4500</v>
      </c>
      <c r="Y35" s="101"/>
      <c r="Z35" s="102">
        <v>4700</v>
      </c>
      <c r="AA35" s="95"/>
      <c r="AB35" s="101"/>
      <c r="AC35" s="63"/>
      <c r="AD35" s="97">
        <v>0</v>
      </c>
      <c r="AE35" s="97"/>
      <c r="AF35" s="98"/>
      <c r="AG35" s="64"/>
      <c r="AH35" s="97">
        <v>0</v>
      </c>
      <c r="AI35" s="97"/>
      <c r="AJ35" s="97"/>
      <c r="AK35" s="98"/>
      <c r="AL35" s="60"/>
      <c r="AM35" s="66">
        <v>0</v>
      </c>
      <c r="AN35" s="44">
        <v>0</v>
      </c>
      <c r="AO35" s="40">
        <v>14200</v>
      </c>
      <c r="AP35" s="23"/>
    </row>
    <row r="36" spans="2:42" ht="39" customHeight="1">
      <c r="B36" s="21"/>
      <c r="C36" s="103" t="s">
        <v>89</v>
      </c>
      <c r="D36" s="103"/>
      <c r="E36" s="22"/>
      <c r="F36" s="91" t="s">
        <v>91</v>
      </c>
      <c r="G36" s="92"/>
      <c r="H36" s="92"/>
      <c r="I36" s="92"/>
      <c r="J36" s="104"/>
      <c r="K36" s="2" t="s">
        <v>24</v>
      </c>
      <c r="L36" s="2">
        <v>2019</v>
      </c>
      <c r="M36" s="2">
        <v>2020</v>
      </c>
      <c r="N36" s="94">
        <v>24250</v>
      </c>
      <c r="O36" s="95"/>
      <c r="P36" s="61"/>
      <c r="Q36" s="94">
        <v>15900</v>
      </c>
      <c r="R36" s="95"/>
      <c r="S36" s="95"/>
      <c r="T36" s="67"/>
      <c r="U36" s="65"/>
      <c r="V36" s="62"/>
      <c r="W36" s="62"/>
      <c r="X36" s="95">
        <v>8350</v>
      </c>
      <c r="Y36" s="101"/>
      <c r="Z36" s="102">
        <v>0</v>
      </c>
      <c r="AA36" s="95"/>
      <c r="AB36" s="101"/>
      <c r="AC36" s="63"/>
      <c r="AD36" s="97">
        <v>0</v>
      </c>
      <c r="AE36" s="97"/>
      <c r="AF36" s="98"/>
      <c r="AG36" s="64"/>
      <c r="AH36" s="97">
        <v>0</v>
      </c>
      <c r="AI36" s="97"/>
      <c r="AJ36" s="97"/>
      <c r="AK36" s="98"/>
      <c r="AL36" s="60"/>
      <c r="AM36" s="66">
        <v>0</v>
      </c>
      <c r="AN36" s="44">
        <v>0</v>
      </c>
      <c r="AO36" s="40">
        <v>24250</v>
      </c>
      <c r="AP36" s="23"/>
    </row>
    <row r="37" spans="2:42" ht="39" customHeight="1">
      <c r="B37" s="21"/>
      <c r="C37" s="103" t="s">
        <v>90</v>
      </c>
      <c r="D37" s="103"/>
      <c r="E37" s="22"/>
      <c r="F37" s="105"/>
      <c r="G37" s="89"/>
      <c r="H37" s="89"/>
      <c r="I37" s="89"/>
      <c r="J37" s="90"/>
      <c r="K37" s="2" t="s">
        <v>24</v>
      </c>
      <c r="L37" s="2">
        <v>2019</v>
      </c>
      <c r="M37" s="2">
        <v>2020</v>
      </c>
      <c r="N37" s="94">
        <v>25250</v>
      </c>
      <c r="O37" s="95"/>
      <c r="P37" s="61"/>
      <c r="Q37" s="94">
        <v>650</v>
      </c>
      <c r="R37" s="95"/>
      <c r="S37" s="95"/>
      <c r="T37" s="67"/>
      <c r="U37" s="65"/>
      <c r="V37" s="62"/>
      <c r="W37" s="62"/>
      <c r="X37" s="95">
        <v>24600</v>
      </c>
      <c r="Y37" s="101"/>
      <c r="Z37" s="102">
        <v>0</v>
      </c>
      <c r="AA37" s="95"/>
      <c r="AB37" s="101"/>
      <c r="AC37" s="63"/>
      <c r="AD37" s="97">
        <v>0</v>
      </c>
      <c r="AE37" s="97"/>
      <c r="AF37" s="98"/>
      <c r="AG37" s="64"/>
      <c r="AH37" s="97">
        <v>0</v>
      </c>
      <c r="AI37" s="97"/>
      <c r="AJ37" s="97"/>
      <c r="AK37" s="98"/>
      <c r="AL37" s="60"/>
      <c r="AM37" s="68">
        <v>0</v>
      </c>
      <c r="AN37" s="44">
        <v>0</v>
      </c>
      <c r="AO37" s="40">
        <v>25250</v>
      </c>
      <c r="AP37" s="23"/>
    </row>
    <row r="38" spans="2:42" ht="25.5" customHeight="1">
      <c r="B38" s="123" t="s">
        <v>41</v>
      </c>
      <c r="C38" s="124"/>
      <c r="D38" s="124"/>
      <c r="E38" s="125" t="s">
        <v>17</v>
      </c>
      <c r="F38" s="125"/>
      <c r="G38" s="125"/>
      <c r="H38" s="125"/>
      <c r="I38" s="125"/>
      <c r="J38" s="125"/>
      <c r="K38" s="125"/>
      <c r="L38" s="125"/>
      <c r="M38" s="125"/>
      <c r="N38" s="126">
        <f>SUM(N39:O55)</f>
        <v>16748000</v>
      </c>
      <c r="O38" s="126"/>
      <c r="P38" s="181">
        <f>SUM(P39:T55)</f>
        <v>1886600</v>
      </c>
      <c r="Q38" s="181"/>
      <c r="R38" s="181"/>
      <c r="S38" s="181"/>
      <c r="T38" s="182"/>
      <c r="U38" s="180">
        <v>5196000</v>
      </c>
      <c r="V38" s="181"/>
      <c r="W38" s="181"/>
      <c r="X38" s="181"/>
      <c r="Y38" s="182"/>
      <c r="Z38" s="149">
        <f>SUM(Z39:AB55)</f>
        <v>3500300</v>
      </c>
      <c r="AA38" s="150"/>
      <c r="AB38" s="151"/>
      <c r="AC38" s="128">
        <f>SUM(AC39:AF55)</f>
        <v>3226100</v>
      </c>
      <c r="AD38" s="128"/>
      <c r="AE38" s="128"/>
      <c r="AF38" s="129"/>
      <c r="AG38" s="127">
        <f>SUM(AG39:AK55)</f>
        <v>2689700</v>
      </c>
      <c r="AH38" s="128"/>
      <c r="AI38" s="128"/>
      <c r="AJ38" s="128"/>
      <c r="AK38" s="129"/>
      <c r="AL38" s="69"/>
      <c r="AM38" s="70">
        <f>SUM(AM39:AM55)</f>
        <v>250000</v>
      </c>
      <c r="AN38" s="71">
        <v>0</v>
      </c>
      <c r="AO38" s="40">
        <f>SUM(AO39:AO55)</f>
        <v>16748000</v>
      </c>
    </row>
    <row r="39" spans="2:42" ht="38.25" customHeight="1">
      <c r="B39" s="83" t="s">
        <v>42</v>
      </c>
      <c r="C39" s="84"/>
      <c r="D39" s="84"/>
      <c r="E39" s="82" t="s">
        <v>43</v>
      </c>
      <c r="F39" s="82"/>
      <c r="G39" s="82"/>
      <c r="H39" s="82"/>
      <c r="I39" s="82"/>
      <c r="J39" s="82"/>
      <c r="K39" s="2" t="s">
        <v>24</v>
      </c>
      <c r="L39" s="2">
        <v>2016</v>
      </c>
      <c r="M39" s="2">
        <v>2020</v>
      </c>
      <c r="N39" s="79">
        <f t="shared" ref="N39:N49" si="0">SUM(P39:AN39)</f>
        <v>720500</v>
      </c>
      <c r="O39" s="79"/>
      <c r="P39" s="79">
        <v>534000</v>
      </c>
      <c r="Q39" s="79"/>
      <c r="R39" s="79"/>
      <c r="S39" s="79"/>
      <c r="T39" s="79"/>
      <c r="U39" s="79">
        <v>186500</v>
      </c>
      <c r="V39" s="79"/>
      <c r="W39" s="79"/>
      <c r="X39" s="79"/>
      <c r="Y39" s="79"/>
      <c r="Z39" s="79">
        <v>0</v>
      </c>
      <c r="AA39" s="79"/>
      <c r="AB39" s="79"/>
      <c r="AC39" s="79">
        <v>0</v>
      </c>
      <c r="AD39" s="79"/>
      <c r="AE39" s="79"/>
      <c r="AF39" s="79"/>
      <c r="AG39" s="79">
        <v>0</v>
      </c>
      <c r="AH39" s="79"/>
      <c r="AI39" s="79"/>
      <c r="AJ39" s="79"/>
      <c r="AK39" s="79"/>
      <c r="AL39" s="53"/>
      <c r="AM39" s="47">
        <v>0</v>
      </c>
      <c r="AN39" s="48">
        <v>0</v>
      </c>
      <c r="AO39" s="49">
        <f t="shared" ref="AO39:AO55" si="1">SUM(P39:AN39)</f>
        <v>720500</v>
      </c>
    </row>
    <row r="40" spans="2:42" ht="38.25" customHeight="1">
      <c r="B40" s="83" t="s">
        <v>44</v>
      </c>
      <c r="C40" s="84"/>
      <c r="D40" s="84"/>
      <c r="E40" s="82" t="s">
        <v>45</v>
      </c>
      <c r="F40" s="82"/>
      <c r="G40" s="82"/>
      <c r="H40" s="82"/>
      <c r="I40" s="82"/>
      <c r="J40" s="82"/>
      <c r="K40" s="2" t="s">
        <v>24</v>
      </c>
      <c r="L40" s="2">
        <v>2015</v>
      </c>
      <c r="M40" s="2">
        <v>2021</v>
      </c>
      <c r="N40" s="79">
        <f t="shared" si="0"/>
        <v>2730000</v>
      </c>
      <c r="O40" s="79"/>
      <c r="P40" s="79">
        <v>476500</v>
      </c>
      <c r="Q40" s="79"/>
      <c r="R40" s="79"/>
      <c r="S40" s="79"/>
      <c r="T40" s="79"/>
      <c r="U40" s="79">
        <v>1096000</v>
      </c>
      <c r="V40" s="79"/>
      <c r="W40" s="79"/>
      <c r="X40" s="79"/>
      <c r="Y40" s="79"/>
      <c r="Z40" s="148">
        <v>1157500</v>
      </c>
      <c r="AA40" s="148"/>
      <c r="AB40" s="148"/>
      <c r="AC40" s="79">
        <v>0</v>
      </c>
      <c r="AD40" s="79"/>
      <c r="AE40" s="79"/>
      <c r="AF40" s="79"/>
      <c r="AG40" s="79">
        <v>0</v>
      </c>
      <c r="AH40" s="79"/>
      <c r="AI40" s="79"/>
      <c r="AJ40" s="79"/>
      <c r="AK40" s="79"/>
      <c r="AL40" s="53"/>
      <c r="AM40" s="47">
        <v>0</v>
      </c>
      <c r="AN40" s="48">
        <v>0</v>
      </c>
      <c r="AO40" s="49">
        <f t="shared" si="1"/>
        <v>2730000</v>
      </c>
    </row>
    <row r="41" spans="2:42" ht="38.25" customHeight="1">
      <c r="B41" s="83" t="s">
        <v>46</v>
      </c>
      <c r="C41" s="84"/>
      <c r="D41" s="84"/>
      <c r="E41" s="82" t="s">
        <v>47</v>
      </c>
      <c r="F41" s="82"/>
      <c r="G41" s="82"/>
      <c r="H41" s="82"/>
      <c r="I41" s="82"/>
      <c r="J41" s="82"/>
      <c r="K41" s="2" t="s">
        <v>24</v>
      </c>
      <c r="L41" s="2">
        <v>2013</v>
      </c>
      <c r="M41" s="2">
        <v>2023</v>
      </c>
      <c r="N41" s="79">
        <f t="shared" si="0"/>
        <v>2703400</v>
      </c>
      <c r="O41" s="79"/>
      <c r="P41" s="79">
        <v>1000</v>
      </c>
      <c r="Q41" s="79"/>
      <c r="R41" s="79"/>
      <c r="S41" s="79"/>
      <c r="T41" s="79"/>
      <c r="U41" s="79">
        <v>1000</v>
      </c>
      <c r="V41" s="79"/>
      <c r="W41" s="79"/>
      <c r="X41" s="79"/>
      <c r="Y41" s="79"/>
      <c r="Z41" s="79">
        <v>1000</v>
      </c>
      <c r="AA41" s="79"/>
      <c r="AB41" s="79"/>
      <c r="AC41" s="148">
        <v>1350200</v>
      </c>
      <c r="AD41" s="148"/>
      <c r="AE41" s="148"/>
      <c r="AF41" s="148"/>
      <c r="AG41" s="79">
        <v>1350200</v>
      </c>
      <c r="AH41" s="79"/>
      <c r="AI41" s="79"/>
      <c r="AJ41" s="79"/>
      <c r="AK41" s="79"/>
      <c r="AL41" s="53"/>
      <c r="AM41" s="47">
        <v>0</v>
      </c>
      <c r="AN41" s="48">
        <v>0</v>
      </c>
      <c r="AO41" s="49">
        <f t="shared" si="1"/>
        <v>2703400</v>
      </c>
    </row>
    <row r="42" spans="2:42" ht="38.25" customHeight="1">
      <c r="B42" s="83" t="s">
        <v>48</v>
      </c>
      <c r="C42" s="84"/>
      <c r="D42" s="84"/>
      <c r="E42" s="82" t="s">
        <v>49</v>
      </c>
      <c r="F42" s="82"/>
      <c r="G42" s="82"/>
      <c r="H42" s="82"/>
      <c r="I42" s="82"/>
      <c r="J42" s="82"/>
      <c r="K42" s="2" t="s">
        <v>24</v>
      </c>
      <c r="L42" s="2">
        <v>2017</v>
      </c>
      <c r="M42" s="2">
        <v>2023</v>
      </c>
      <c r="N42" s="79">
        <f t="shared" si="0"/>
        <v>2196000</v>
      </c>
      <c r="O42" s="79"/>
      <c r="P42" s="79">
        <v>15000</v>
      </c>
      <c r="Q42" s="79"/>
      <c r="R42" s="79"/>
      <c r="S42" s="79"/>
      <c r="T42" s="79"/>
      <c r="U42" s="79">
        <v>1000</v>
      </c>
      <c r="V42" s="79"/>
      <c r="W42" s="79"/>
      <c r="X42" s="79"/>
      <c r="Y42" s="79"/>
      <c r="Z42" s="79">
        <v>1000</v>
      </c>
      <c r="AA42" s="79"/>
      <c r="AB42" s="79"/>
      <c r="AC42" s="148">
        <v>1089500</v>
      </c>
      <c r="AD42" s="148"/>
      <c r="AE42" s="148"/>
      <c r="AF42" s="148"/>
      <c r="AG42" s="79">
        <v>1089500</v>
      </c>
      <c r="AH42" s="79"/>
      <c r="AI42" s="79"/>
      <c r="AJ42" s="79"/>
      <c r="AK42" s="79"/>
      <c r="AL42" s="53"/>
      <c r="AM42" s="47">
        <v>0</v>
      </c>
      <c r="AN42" s="48">
        <v>0</v>
      </c>
      <c r="AO42" s="49">
        <f t="shared" si="1"/>
        <v>2196000</v>
      </c>
    </row>
    <row r="43" spans="2:42" ht="38.25" customHeight="1">
      <c r="B43" s="83" t="s">
        <v>50</v>
      </c>
      <c r="C43" s="84"/>
      <c r="D43" s="84"/>
      <c r="E43" s="82" t="s">
        <v>51</v>
      </c>
      <c r="F43" s="82"/>
      <c r="G43" s="82"/>
      <c r="H43" s="82"/>
      <c r="I43" s="82"/>
      <c r="J43" s="82"/>
      <c r="K43" s="2" t="s">
        <v>24</v>
      </c>
      <c r="L43" s="2">
        <v>2016</v>
      </c>
      <c r="M43" s="2">
        <v>2024</v>
      </c>
      <c r="N43" s="79">
        <f t="shared" si="0"/>
        <v>1056000</v>
      </c>
      <c r="O43" s="79"/>
      <c r="P43" s="79">
        <v>256000</v>
      </c>
      <c r="Q43" s="79"/>
      <c r="R43" s="79"/>
      <c r="S43" s="79"/>
      <c r="T43" s="79"/>
      <c r="U43" s="79">
        <v>0</v>
      </c>
      <c r="V43" s="79"/>
      <c r="W43" s="79"/>
      <c r="X43" s="79"/>
      <c r="Y43" s="79"/>
      <c r="Z43" s="79">
        <v>100000</v>
      </c>
      <c r="AA43" s="79"/>
      <c r="AB43" s="79"/>
      <c r="AC43" s="79">
        <v>200000</v>
      </c>
      <c r="AD43" s="79"/>
      <c r="AE43" s="79"/>
      <c r="AF43" s="79"/>
      <c r="AG43" s="79">
        <v>250000</v>
      </c>
      <c r="AH43" s="79"/>
      <c r="AI43" s="79"/>
      <c r="AJ43" s="79"/>
      <c r="AK43" s="79"/>
      <c r="AL43" s="53"/>
      <c r="AM43" s="47">
        <v>250000</v>
      </c>
      <c r="AN43" s="48">
        <v>0</v>
      </c>
      <c r="AO43" s="49">
        <f t="shared" si="1"/>
        <v>1056000</v>
      </c>
    </row>
    <row r="44" spans="2:42" ht="38.25" customHeight="1">
      <c r="B44" s="83" t="s">
        <v>52</v>
      </c>
      <c r="C44" s="84"/>
      <c r="D44" s="84"/>
      <c r="E44" s="82" t="s">
        <v>53</v>
      </c>
      <c r="F44" s="82"/>
      <c r="G44" s="82"/>
      <c r="H44" s="82"/>
      <c r="I44" s="82"/>
      <c r="J44" s="82"/>
      <c r="K44" s="2" t="s">
        <v>24</v>
      </c>
      <c r="L44" s="2">
        <v>2017</v>
      </c>
      <c r="M44" s="2">
        <v>2022</v>
      </c>
      <c r="N44" s="79">
        <f t="shared" si="0"/>
        <v>130000</v>
      </c>
      <c r="O44" s="79"/>
      <c r="P44" s="79">
        <v>10000</v>
      </c>
      <c r="Q44" s="79"/>
      <c r="R44" s="79"/>
      <c r="S44" s="79"/>
      <c r="T44" s="79"/>
      <c r="U44" s="79">
        <v>60000</v>
      </c>
      <c r="V44" s="79"/>
      <c r="W44" s="79"/>
      <c r="X44" s="79"/>
      <c r="Y44" s="79"/>
      <c r="Z44" s="79">
        <v>60000</v>
      </c>
      <c r="AA44" s="79"/>
      <c r="AB44" s="79"/>
      <c r="AC44" s="79">
        <v>0</v>
      </c>
      <c r="AD44" s="79"/>
      <c r="AE44" s="79"/>
      <c r="AF44" s="79"/>
      <c r="AG44" s="79">
        <v>0</v>
      </c>
      <c r="AH44" s="79"/>
      <c r="AI44" s="79"/>
      <c r="AJ44" s="79"/>
      <c r="AK44" s="79"/>
      <c r="AL44" s="53"/>
      <c r="AM44" s="47">
        <v>0</v>
      </c>
      <c r="AN44" s="48">
        <v>0</v>
      </c>
      <c r="AO44" s="49">
        <f t="shared" si="1"/>
        <v>130000</v>
      </c>
    </row>
    <row r="45" spans="2:42" ht="38.25" customHeight="1">
      <c r="B45" s="83" t="s">
        <v>54</v>
      </c>
      <c r="C45" s="84"/>
      <c r="D45" s="84"/>
      <c r="E45" s="82" t="s">
        <v>55</v>
      </c>
      <c r="F45" s="82"/>
      <c r="G45" s="82"/>
      <c r="H45" s="82"/>
      <c r="I45" s="82"/>
      <c r="J45" s="82"/>
      <c r="K45" s="2" t="s">
        <v>24</v>
      </c>
      <c r="L45" s="2">
        <v>2012</v>
      </c>
      <c r="M45" s="2">
        <v>2023</v>
      </c>
      <c r="N45" s="79">
        <f t="shared" si="0"/>
        <v>1173600</v>
      </c>
      <c r="O45" s="79"/>
      <c r="P45" s="79">
        <v>242400</v>
      </c>
      <c r="Q45" s="79"/>
      <c r="R45" s="79"/>
      <c r="S45" s="79"/>
      <c r="T45" s="79"/>
      <c r="U45" s="79">
        <v>287400</v>
      </c>
      <c r="V45" s="79"/>
      <c r="W45" s="79"/>
      <c r="X45" s="79"/>
      <c r="Y45" s="79"/>
      <c r="Z45" s="79">
        <v>387400</v>
      </c>
      <c r="AA45" s="79"/>
      <c r="AB45" s="79"/>
      <c r="AC45" s="79">
        <v>256400</v>
      </c>
      <c r="AD45" s="79"/>
      <c r="AE45" s="79"/>
      <c r="AF45" s="79"/>
      <c r="AG45" s="79">
        <v>0</v>
      </c>
      <c r="AH45" s="79"/>
      <c r="AI45" s="79"/>
      <c r="AJ45" s="79"/>
      <c r="AK45" s="79"/>
      <c r="AL45" s="53"/>
      <c r="AM45" s="47">
        <v>0</v>
      </c>
      <c r="AN45" s="48">
        <v>0</v>
      </c>
      <c r="AO45" s="49">
        <f t="shared" si="1"/>
        <v>1173600</v>
      </c>
    </row>
    <row r="46" spans="2:42" ht="38.25" customHeight="1">
      <c r="B46" s="83" t="s">
        <v>56</v>
      </c>
      <c r="C46" s="84"/>
      <c r="D46" s="84"/>
      <c r="E46" s="82" t="s">
        <v>57</v>
      </c>
      <c r="F46" s="82"/>
      <c r="G46" s="82"/>
      <c r="H46" s="82"/>
      <c r="I46" s="82"/>
      <c r="J46" s="82"/>
      <c r="K46" s="2" t="s">
        <v>24</v>
      </c>
      <c r="L46" s="2">
        <v>2016</v>
      </c>
      <c r="M46" s="2">
        <v>2023</v>
      </c>
      <c r="N46" s="79">
        <f t="shared" si="0"/>
        <v>1060000</v>
      </c>
      <c r="O46" s="79"/>
      <c r="P46" s="79">
        <v>70000</v>
      </c>
      <c r="Q46" s="79"/>
      <c r="R46" s="79"/>
      <c r="S46" s="79"/>
      <c r="T46" s="79"/>
      <c r="U46" s="79">
        <v>330000</v>
      </c>
      <c r="V46" s="79"/>
      <c r="W46" s="79"/>
      <c r="X46" s="79"/>
      <c r="Y46" s="79"/>
      <c r="Z46" s="79">
        <v>330000</v>
      </c>
      <c r="AA46" s="79"/>
      <c r="AB46" s="79"/>
      <c r="AC46" s="79">
        <v>330000</v>
      </c>
      <c r="AD46" s="79"/>
      <c r="AE46" s="79"/>
      <c r="AF46" s="79"/>
      <c r="AG46" s="79">
        <v>0</v>
      </c>
      <c r="AH46" s="79"/>
      <c r="AI46" s="79"/>
      <c r="AJ46" s="79"/>
      <c r="AK46" s="79"/>
      <c r="AL46" s="53"/>
      <c r="AM46" s="47">
        <v>0</v>
      </c>
      <c r="AN46" s="48">
        <v>0</v>
      </c>
      <c r="AO46" s="49">
        <f t="shared" si="1"/>
        <v>1060000</v>
      </c>
    </row>
    <row r="47" spans="2:42" ht="38.25" customHeight="1">
      <c r="B47" s="83" t="s">
        <v>58</v>
      </c>
      <c r="C47" s="84"/>
      <c r="D47" s="84"/>
      <c r="E47" s="82" t="s">
        <v>59</v>
      </c>
      <c r="F47" s="82"/>
      <c r="G47" s="82"/>
      <c r="H47" s="82"/>
      <c r="I47" s="82"/>
      <c r="J47" s="82"/>
      <c r="K47" s="2" t="s">
        <v>24</v>
      </c>
      <c r="L47" s="2">
        <v>2018</v>
      </c>
      <c r="M47" s="2">
        <v>2022</v>
      </c>
      <c r="N47" s="79">
        <f t="shared" si="0"/>
        <v>272000</v>
      </c>
      <c r="O47" s="79"/>
      <c r="P47" s="79">
        <v>12000</v>
      </c>
      <c r="Q47" s="79"/>
      <c r="R47" s="79"/>
      <c r="S47" s="79"/>
      <c r="T47" s="79"/>
      <c r="U47" s="79">
        <v>130000</v>
      </c>
      <c r="V47" s="79"/>
      <c r="W47" s="79"/>
      <c r="X47" s="79"/>
      <c r="Y47" s="79"/>
      <c r="Z47" s="79">
        <v>130000</v>
      </c>
      <c r="AA47" s="79"/>
      <c r="AB47" s="79"/>
      <c r="AC47" s="79">
        <v>0</v>
      </c>
      <c r="AD47" s="79"/>
      <c r="AE47" s="79"/>
      <c r="AF47" s="79"/>
      <c r="AG47" s="79">
        <v>0</v>
      </c>
      <c r="AH47" s="79"/>
      <c r="AI47" s="79"/>
      <c r="AJ47" s="79"/>
      <c r="AK47" s="79"/>
      <c r="AL47" s="53"/>
      <c r="AM47" s="47">
        <v>0</v>
      </c>
      <c r="AN47" s="48">
        <v>0</v>
      </c>
      <c r="AO47" s="49">
        <f t="shared" si="1"/>
        <v>272000</v>
      </c>
    </row>
    <row r="48" spans="2:42" ht="38.25" customHeight="1">
      <c r="B48" s="83" t="s">
        <v>60</v>
      </c>
      <c r="C48" s="84"/>
      <c r="D48" s="84"/>
      <c r="E48" s="82" t="s">
        <v>61</v>
      </c>
      <c r="F48" s="82"/>
      <c r="G48" s="82"/>
      <c r="H48" s="82"/>
      <c r="I48" s="82"/>
      <c r="J48" s="82"/>
      <c r="K48" s="2" t="s">
        <v>24</v>
      </c>
      <c r="L48" s="2">
        <v>2017</v>
      </c>
      <c r="M48" s="2">
        <v>2021</v>
      </c>
      <c r="N48" s="79">
        <f t="shared" si="0"/>
        <v>440000</v>
      </c>
      <c r="O48" s="79"/>
      <c r="P48" s="79">
        <v>0</v>
      </c>
      <c r="Q48" s="79"/>
      <c r="R48" s="79"/>
      <c r="S48" s="79"/>
      <c r="T48" s="79"/>
      <c r="U48" s="79">
        <v>440000</v>
      </c>
      <c r="V48" s="79"/>
      <c r="W48" s="79"/>
      <c r="X48" s="79"/>
      <c r="Y48" s="79"/>
      <c r="Z48" s="79">
        <v>0</v>
      </c>
      <c r="AA48" s="79"/>
      <c r="AB48" s="79"/>
      <c r="AC48" s="79">
        <v>0</v>
      </c>
      <c r="AD48" s="79"/>
      <c r="AE48" s="79"/>
      <c r="AF48" s="79"/>
      <c r="AG48" s="79">
        <v>0</v>
      </c>
      <c r="AH48" s="79"/>
      <c r="AI48" s="79"/>
      <c r="AJ48" s="79"/>
      <c r="AK48" s="79"/>
      <c r="AL48" s="53"/>
      <c r="AM48" s="47">
        <v>0</v>
      </c>
      <c r="AN48" s="48">
        <v>0</v>
      </c>
      <c r="AO48" s="49">
        <f t="shared" si="1"/>
        <v>440000</v>
      </c>
    </row>
    <row r="49" spans="2:42" ht="38.25" customHeight="1">
      <c r="B49" s="83" t="s">
        <v>62</v>
      </c>
      <c r="C49" s="84"/>
      <c r="D49" s="84"/>
      <c r="E49" s="82" t="s">
        <v>63</v>
      </c>
      <c r="F49" s="82"/>
      <c r="G49" s="82"/>
      <c r="H49" s="82"/>
      <c r="I49" s="82"/>
      <c r="J49" s="82"/>
      <c r="K49" s="2" t="s">
        <v>24</v>
      </c>
      <c r="L49" s="2">
        <v>2017</v>
      </c>
      <c r="M49" s="2">
        <v>2022</v>
      </c>
      <c r="N49" s="79">
        <f t="shared" si="0"/>
        <v>2715800</v>
      </c>
      <c r="O49" s="79"/>
      <c r="P49" s="79">
        <v>49000</v>
      </c>
      <c r="Q49" s="79"/>
      <c r="R49" s="79"/>
      <c r="S49" s="79"/>
      <c r="T49" s="79"/>
      <c r="U49" s="79">
        <v>1333400</v>
      </c>
      <c r="V49" s="79"/>
      <c r="W49" s="79"/>
      <c r="X49" s="79"/>
      <c r="Y49" s="79"/>
      <c r="Z49" s="148">
        <v>1333400</v>
      </c>
      <c r="AA49" s="148"/>
      <c r="AB49" s="148"/>
      <c r="AC49" s="79">
        <v>0</v>
      </c>
      <c r="AD49" s="79"/>
      <c r="AE49" s="79"/>
      <c r="AF49" s="79"/>
      <c r="AG49" s="79">
        <v>0</v>
      </c>
      <c r="AH49" s="79"/>
      <c r="AI49" s="79"/>
      <c r="AJ49" s="79"/>
      <c r="AK49" s="79"/>
      <c r="AL49" s="53"/>
      <c r="AM49" s="47">
        <v>0</v>
      </c>
      <c r="AN49" s="48">
        <v>0</v>
      </c>
      <c r="AO49" s="49">
        <f t="shared" si="1"/>
        <v>2715800</v>
      </c>
    </row>
    <row r="50" spans="2:42" ht="38.25" customHeight="1">
      <c r="B50" s="88" t="s">
        <v>64</v>
      </c>
      <c r="C50" s="89"/>
      <c r="D50" s="89"/>
      <c r="E50" s="90"/>
      <c r="F50" s="91" t="s">
        <v>65</v>
      </c>
      <c r="G50" s="92"/>
      <c r="H50" s="92"/>
      <c r="I50" s="92"/>
      <c r="J50" s="93"/>
      <c r="K50" s="2" t="s">
        <v>24</v>
      </c>
      <c r="L50" s="2">
        <v>2017</v>
      </c>
      <c r="M50" s="2">
        <v>2021</v>
      </c>
      <c r="N50" s="94">
        <v>72500</v>
      </c>
      <c r="O50" s="95"/>
      <c r="P50" s="96"/>
      <c r="Q50" s="99">
        <v>23200</v>
      </c>
      <c r="R50" s="99"/>
      <c r="S50" s="99"/>
      <c r="T50" s="99"/>
      <c r="U50" s="100"/>
      <c r="V50" s="61">
        <v>50000</v>
      </c>
      <c r="W50" s="72"/>
      <c r="X50" s="94">
        <v>50000</v>
      </c>
      <c r="Y50" s="96"/>
      <c r="Z50" s="94">
        <v>0</v>
      </c>
      <c r="AA50" s="95"/>
      <c r="AB50" s="95"/>
      <c r="AC50" s="96"/>
      <c r="AD50" s="79">
        <v>0</v>
      </c>
      <c r="AE50" s="79"/>
      <c r="AF50" s="79"/>
      <c r="AG50" s="79"/>
      <c r="AH50" s="79">
        <v>0</v>
      </c>
      <c r="AI50" s="79"/>
      <c r="AJ50" s="79"/>
      <c r="AK50" s="79"/>
      <c r="AL50" s="87"/>
      <c r="AM50" s="56">
        <v>0</v>
      </c>
      <c r="AN50" s="47">
        <v>0</v>
      </c>
      <c r="AO50" s="49">
        <v>72500</v>
      </c>
      <c r="AP50" s="26"/>
    </row>
    <row r="51" spans="2:42" ht="38.25" customHeight="1">
      <c r="B51" s="85" t="s">
        <v>70</v>
      </c>
      <c r="C51" s="86"/>
      <c r="D51" s="86"/>
      <c r="E51" s="80" t="s">
        <v>66</v>
      </c>
      <c r="F51" s="80"/>
      <c r="G51" s="80"/>
      <c r="H51" s="80"/>
      <c r="I51" s="80"/>
      <c r="J51" s="80"/>
      <c r="K51" s="2" t="s">
        <v>24</v>
      </c>
      <c r="L51" s="27">
        <v>2018</v>
      </c>
      <c r="M51" s="27">
        <v>2021</v>
      </c>
      <c r="N51" s="81">
        <f>SUM(P51:AN51)</f>
        <v>394000</v>
      </c>
      <c r="O51" s="81"/>
      <c r="P51" s="81">
        <v>153000</v>
      </c>
      <c r="Q51" s="81"/>
      <c r="R51" s="81"/>
      <c r="S51" s="81"/>
      <c r="T51" s="81"/>
      <c r="U51" s="81">
        <v>241000</v>
      </c>
      <c r="V51" s="81"/>
      <c r="W51" s="81"/>
      <c r="X51" s="81"/>
      <c r="Y51" s="81"/>
      <c r="Z51" s="81">
        <v>0</v>
      </c>
      <c r="AA51" s="81"/>
      <c r="AB51" s="81"/>
      <c r="AC51" s="81">
        <v>0</v>
      </c>
      <c r="AD51" s="81"/>
      <c r="AE51" s="81"/>
      <c r="AF51" s="81"/>
      <c r="AG51" s="81">
        <v>0</v>
      </c>
      <c r="AH51" s="81"/>
      <c r="AI51" s="81"/>
      <c r="AJ51" s="81"/>
      <c r="AK51" s="81"/>
      <c r="AL51" s="37"/>
      <c r="AM51" s="73">
        <v>0</v>
      </c>
      <c r="AN51" s="48">
        <v>0</v>
      </c>
      <c r="AO51" s="49">
        <f>SUM(P51:AN51)</f>
        <v>394000</v>
      </c>
    </row>
    <row r="52" spans="2:42" ht="38.25" customHeight="1">
      <c r="B52" s="83" t="s">
        <v>79</v>
      </c>
      <c r="C52" s="84"/>
      <c r="D52" s="84"/>
      <c r="E52" s="82" t="s">
        <v>81</v>
      </c>
      <c r="F52" s="82"/>
      <c r="G52" s="82"/>
      <c r="H52" s="82"/>
      <c r="I52" s="82"/>
      <c r="J52" s="82"/>
      <c r="K52" s="2" t="s">
        <v>24</v>
      </c>
      <c r="L52" s="2">
        <v>2019</v>
      </c>
      <c r="M52" s="2" t="s">
        <v>80</v>
      </c>
      <c r="N52" s="79">
        <f>SUM(P52:AN52)</f>
        <v>1025000</v>
      </c>
      <c r="O52" s="79"/>
      <c r="P52" s="79">
        <v>20000</v>
      </c>
      <c r="Q52" s="79"/>
      <c r="R52" s="79"/>
      <c r="S52" s="79"/>
      <c r="T52" s="79"/>
      <c r="U52" s="79">
        <v>1005000</v>
      </c>
      <c r="V52" s="79"/>
      <c r="W52" s="79"/>
      <c r="X52" s="79"/>
      <c r="Y52" s="79"/>
      <c r="Z52" s="79">
        <v>0</v>
      </c>
      <c r="AA52" s="79"/>
      <c r="AB52" s="79"/>
      <c r="AC52" s="79">
        <v>0</v>
      </c>
      <c r="AD52" s="79"/>
      <c r="AE52" s="79"/>
      <c r="AF52" s="79"/>
      <c r="AG52" s="79">
        <v>0</v>
      </c>
      <c r="AH52" s="79"/>
      <c r="AI52" s="79"/>
      <c r="AJ52" s="79"/>
      <c r="AK52" s="79"/>
      <c r="AL52" s="53"/>
      <c r="AM52" s="47">
        <v>0</v>
      </c>
      <c r="AN52" s="48">
        <v>0</v>
      </c>
      <c r="AO52" s="49">
        <f>SUM(P52:AN52)</f>
        <v>1025000</v>
      </c>
    </row>
    <row r="53" spans="2:42" ht="38.25" customHeight="1">
      <c r="B53" s="83" t="s">
        <v>92</v>
      </c>
      <c r="C53" s="84"/>
      <c r="D53" s="84"/>
      <c r="E53" s="82" t="s">
        <v>93</v>
      </c>
      <c r="F53" s="82"/>
      <c r="G53" s="82"/>
      <c r="H53" s="82"/>
      <c r="I53" s="82"/>
      <c r="J53" s="82"/>
      <c r="K53" s="2" t="s">
        <v>24</v>
      </c>
      <c r="L53" s="2">
        <v>2019</v>
      </c>
      <c r="M53" s="2">
        <v>2021</v>
      </c>
      <c r="N53" s="79">
        <v>12000</v>
      </c>
      <c r="O53" s="79"/>
      <c r="P53" s="79">
        <v>10000</v>
      </c>
      <c r="Q53" s="79"/>
      <c r="R53" s="79"/>
      <c r="S53" s="79"/>
      <c r="T53" s="79"/>
      <c r="U53" s="79">
        <v>2000</v>
      </c>
      <c r="V53" s="79"/>
      <c r="W53" s="79"/>
      <c r="X53" s="79"/>
      <c r="Y53" s="79"/>
      <c r="Z53" s="79">
        <v>0</v>
      </c>
      <c r="AA53" s="79"/>
      <c r="AB53" s="79"/>
      <c r="AC53" s="79">
        <v>0</v>
      </c>
      <c r="AD53" s="79"/>
      <c r="AE53" s="79"/>
      <c r="AF53" s="79"/>
      <c r="AG53" s="79">
        <v>0</v>
      </c>
      <c r="AH53" s="79"/>
      <c r="AI53" s="79"/>
      <c r="AJ53" s="79"/>
      <c r="AK53" s="79"/>
      <c r="AL53" s="53"/>
      <c r="AM53" s="47">
        <v>0</v>
      </c>
      <c r="AN53" s="48">
        <v>0</v>
      </c>
      <c r="AO53" s="49">
        <f t="shared" si="1"/>
        <v>12000</v>
      </c>
    </row>
    <row r="54" spans="2:42" ht="38.25" customHeight="1">
      <c r="B54" s="83" t="s">
        <v>96</v>
      </c>
      <c r="C54" s="84"/>
      <c r="D54" s="84"/>
      <c r="E54" s="82" t="s">
        <v>94</v>
      </c>
      <c r="F54" s="82"/>
      <c r="G54" s="82"/>
      <c r="H54" s="82"/>
      <c r="I54" s="82"/>
      <c r="J54" s="82"/>
      <c r="K54" s="2" t="s">
        <v>24</v>
      </c>
      <c r="L54" s="2">
        <v>2019</v>
      </c>
      <c r="M54" s="2">
        <v>2021</v>
      </c>
      <c r="N54" s="79">
        <v>35000</v>
      </c>
      <c r="O54" s="79"/>
      <c r="P54" s="79">
        <v>10000</v>
      </c>
      <c r="Q54" s="79"/>
      <c r="R54" s="79"/>
      <c r="S54" s="79"/>
      <c r="T54" s="79"/>
      <c r="U54" s="79">
        <v>25000</v>
      </c>
      <c r="V54" s="79"/>
      <c r="W54" s="79"/>
      <c r="X54" s="79"/>
      <c r="Y54" s="79"/>
      <c r="Z54" s="79">
        <v>0</v>
      </c>
      <c r="AA54" s="79"/>
      <c r="AB54" s="79"/>
      <c r="AC54" s="79">
        <v>0</v>
      </c>
      <c r="AD54" s="79"/>
      <c r="AE54" s="79"/>
      <c r="AF54" s="79"/>
      <c r="AG54" s="79">
        <v>0</v>
      </c>
      <c r="AH54" s="79"/>
      <c r="AI54" s="79"/>
      <c r="AJ54" s="79"/>
      <c r="AK54" s="79"/>
      <c r="AL54" s="53"/>
      <c r="AM54" s="47">
        <v>0</v>
      </c>
      <c r="AN54" s="48">
        <v>0</v>
      </c>
      <c r="AO54" s="49">
        <f>SUM(P54:AN54)</f>
        <v>35000</v>
      </c>
    </row>
    <row r="55" spans="2:42" ht="38.25" customHeight="1" thickBot="1">
      <c r="B55" s="141" t="s">
        <v>97</v>
      </c>
      <c r="C55" s="142"/>
      <c r="D55" s="142"/>
      <c r="E55" s="143" t="s">
        <v>95</v>
      </c>
      <c r="F55" s="143"/>
      <c r="G55" s="143"/>
      <c r="H55" s="143"/>
      <c r="I55" s="143"/>
      <c r="J55" s="143"/>
      <c r="K55" s="14" t="s">
        <v>24</v>
      </c>
      <c r="L55" s="14">
        <v>2019</v>
      </c>
      <c r="M55" s="14">
        <v>2021</v>
      </c>
      <c r="N55" s="144">
        <v>12200</v>
      </c>
      <c r="O55" s="144"/>
      <c r="P55" s="144">
        <v>4500</v>
      </c>
      <c r="Q55" s="144"/>
      <c r="R55" s="144"/>
      <c r="S55" s="144"/>
      <c r="T55" s="144"/>
      <c r="U55" s="144">
        <v>7700</v>
      </c>
      <c r="V55" s="144"/>
      <c r="W55" s="144"/>
      <c r="X55" s="144"/>
      <c r="Y55" s="144"/>
      <c r="Z55" s="144">
        <v>0</v>
      </c>
      <c r="AA55" s="144"/>
      <c r="AB55" s="144"/>
      <c r="AC55" s="144">
        <v>0</v>
      </c>
      <c r="AD55" s="144"/>
      <c r="AE55" s="144"/>
      <c r="AF55" s="144"/>
      <c r="AG55" s="144">
        <v>0</v>
      </c>
      <c r="AH55" s="144"/>
      <c r="AI55" s="144"/>
      <c r="AJ55" s="144"/>
      <c r="AK55" s="144"/>
      <c r="AL55" s="74"/>
      <c r="AM55" s="75">
        <v>0</v>
      </c>
      <c r="AN55" s="76">
        <v>0</v>
      </c>
      <c r="AO55" s="77">
        <f t="shared" si="1"/>
        <v>12200</v>
      </c>
    </row>
  </sheetData>
  <mergeCells count="359">
    <mergeCell ref="Z14:AC14"/>
    <mergeCell ref="AD14:AG14"/>
    <mergeCell ref="AH14:AK14"/>
    <mergeCell ref="X14:Y14"/>
    <mergeCell ref="AC15:AF15"/>
    <mergeCell ref="AG15:AK15"/>
    <mergeCell ref="AD35:AF35"/>
    <mergeCell ref="AH35:AK35"/>
    <mergeCell ref="B21:D21"/>
    <mergeCell ref="F21:J21"/>
    <mergeCell ref="N21:O21"/>
    <mergeCell ref="Q21:T21"/>
    <mergeCell ref="X21:Y21"/>
    <mergeCell ref="Z21:AB21"/>
    <mergeCell ref="AD21:AF21"/>
    <mergeCell ref="AH21:AK21"/>
    <mergeCell ref="B35:D35"/>
    <mergeCell ref="F35:J35"/>
    <mergeCell ref="N35:O35"/>
    <mergeCell ref="X35:Y35"/>
    <mergeCell ref="Z35:AB35"/>
    <mergeCell ref="Q35:T35"/>
    <mergeCell ref="AH33:AK33"/>
    <mergeCell ref="Z34:AB34"/>
    <mergeCell ref="Z33:AC33"/>
    <mergeCell ref="X33:Y33"/>
    <mergeCell ref="Q34:S34"/>
    <mergeCell ref="AD33:AF33"/>
    <mergeCell ref="Q33:T33"/>
    <mergeCell ref="AD34:AF34"/>
    <mergeCell ref="AH34:AK34"/>
    <mergeCell ref="AG54:AK54"/>
    <mergeCell ref="B38:D38"/>
    <mergeCell ref="E38:M38"/>
    <mergeCell ref="N38:O38"/>
    <mergeCell ref="P38:T38"/>
    <mergeCell ref="X34:Y34"/>
    <mergeCell ref="B54:D54"/>
    <mergeCell ref="E54:J54"/>
    <mergeCell ref="N54:O54"/>
    <mergeCell ref="P54:T54"/>
    <mergeCell ref="Z54:AB54"/>
    <mergeCell ref="AC54:AF54"/>
    <mergeCell ref="C34:D34"/>
    <mergeCell ref="F34:J34"/>
    <mergeCell ref="N34:O34"/>
    <mergeCell ref="U54:Y54"/>
    <mergeCell ref="U38:Y38"/>
    <mergeCell ref="B41:D41"/>
    <mergeCell ref="E41:J41"/>
    <mergeCell ref="N41:O41"/>
    <mergeCell ref="AA2:AO2"/>
    <mergeCell ref="AA3:AO3"/>
    <mergeCell ref="B32:D32"/>
    <mergeCell ref="E32:J32"/>
    <mergeCell ref="N32:O32"/>
    <mergeCell ref="P32:T32"/>
    <mergeCell ref="U32:Y32"/>
    <mergeCell ref="Z32:AB32"/>
    <mergeCell ref="AH32:AK32"/>
    <mergeCell ref="AL14:AM14"/>
    <mergeCell ref="V14:W14"/>
    <mergeCell ref="U15:Y15"/>
    <mergeCell ref="Z15:AB15"/>
    <mergeCell ref="A1:W1"/>
    <mergeCell ref="A8:AO11"/>
    <mergeCell ref="B7:AO7"/>
    <mergeCell ref="X1:AO1"/>
    <mergeCell ref="E12:J13"/>
    <mergeCell ref="K12:K13"/>
    <mergeCell ref="L12:M12"/>
    <mergeCell ref="U12:Y13"/>
    <mergeCell ref="AG12:AK13"/>
    <mergeCell ref="Z12:AB13"/>
    <mergeCell ref="AC12:AF13"/>
    <mergeCell ref="N16:O16"/>
    <mergeCell ref="P16:T16"/>
    <mergeCell ref="U16:Y16"/>
    <mergeCell ref="Z16:AB16"/>
    <mergeCell ref="AC16:AF16"/>
    <mergeCell ref="N14:O14"/>
    <mergeCell ref="B12:D13"/>
    <mergeCell ref="B15:D15"/>
    <mergeCell ref="E15:M15"/>
    <mergeCell ref="N15:O15"/>
    <mergeCell ref="P15:T15"/>
    <mergeCell ref="B14:D14"/>
    <mergeCell ref="P12:T13"/>
    <mergeCell ref="E14:M14"/>
    <mergeCell ref="N12:O13"/>
    <mergeCell ref="P14:U14"/>
    <mergeCell ref="AG16:AK16"/>
    <mergeCell ref="B17:D17"/>
    <mergeCell ref="E17:M18"/>
    <mergeCell ref="C18:D18"/>
    <mergeCell ref="N17:O18"/>
    <mergeCell ref="P17:T18"/>
    <mergeCell ref="U17:Y18"/>
    <mergeCell ref="B16:D16"/>
    <mergeCell ref="E16:M16"/>
    <mergeCell ref="B19:D19"/>
    <mergeCell ref="E19:M19"/>
    <mergeCell ref="N19:O19"/>
    <mergeCell ref="P19:T19"/>
    <mergeCell ref="U19:Y19"/>
    <mergeCell ref="Z19:AB19"/>
    <mergeCell ref="AC19:AF19"/>
    <mergeCell ref="AG19:AK19"/>
    <mergeCell ref="B22:D22"/>
    <mergeCell ref="E22:M22"/>
    <mergeCell ref="N22:O22"/>
    <mergeCell ref="P22:T22"/>
    <mergeCell ref="U22:Y22"/>
    <mergeCell ref="Z22:AB22"/>
    <mergeCell ref="AC22:AF22"/>
    <mergeCell ref="AG22:AK22"/>
    <mergeCell ref="B23:D23"/>
    <mergeCell ref="E23:J23"/>
    <mergeCell ref="N23:O23"/>
    <mergeCell ref="P23:T23"/>
    <mergeCell ref="U23:Y23"/>
    <mergeCell ref="Z23:AB23"/>
    <mergeCell ref="AC23:AF23"/>
    <mergeCell ref="AG23:AK23"/>
    <mergeCell ref="B24:D24"/>
    <mergeCell ref="E24:J24"/>
    <mergeCell ref="N24:O24"/>
    <mergeCell ref="P24:T24"/>
    <mergeCell ref="U24:Y24"/>
    <mergeCell ref="Z24:AB24"/>
    <mergeCell ref="AC24:AF24"/>
    <mergeCell ref="AG24:AK24"/>
    <mergeCell ref="B25:D25"/>
    <mergeCell ref="E25:J25"/>
    <mergeCell ref="N25:O25"/>
    <mergeCell ref="P25:T25"/>
    <mergeCell ref="U25:Y25"/>
    <mergeCell ref="Z25:AB25"/>
    <mergeCell ref="B26:D26"/>
    <mergeCell ref="E26:J26"/>
    <mergeCell ref="N26:O26"/>
    <mergeCell ref="P26:T26"/>
    <mergeCell ref="U26:Y26"/>
    <mergeCell ref="Z26:AB26"/>
    <mergeCell ref="N27:O27"/>
    <mergeCell ref="P27:T27"/>
    <mergeCell ref="U27:Y27"/>
    <mergeCell ref="Z27:AB27"/>
    <mergeCell ref="AC25:AF25"/>
    <mergeCell ref="AG25:AK25"/>
    <mergeCell ref="AC26:AF26"/>
    <mergeCell ref="AG26:AK26"/>
    <mergeCell ref="AC27:AF27"/>
    <mergeCell ref="AG27:AK27"/>
    <mergeCell ref="B28:D28"/>
    <mergeCell ref="E28:M28"/>
    <mergeCell ref="N28:O28"/>
    <mergeCell ref="P28:T28"/>
    <mergeCell ref="U28:Y28"/>
    <mergeCell ref="Z28:AB28"/>
    <mergeCell ref="B27:D27"/>
    <mergeCell ref="E27:M27"/>
    <mergeCell ref="AC28:AF28"/>
    <mergeCell ref="AG28:AK28"/>
    <mergeCell ref="B29:D29"/>
    <mergeCell ref="E29:M29"/>
    <mergeCell ref="N29:O29"/>
    <mergeCell ref="P29:T29"/>
    <mergeCell ref="U29:Y29"/>
    <mergeCell ref="Z29:AB29"/>
    <mergeCell ref="AC29:AF29"/>
    <mergeCell ref="AG29:AK29"/>
    <mergeCell ref="AC31:AF31"/>
    <mergeCell ref="AG31:AK31"/>
    <mergeCell ref="AC30:AF30"/>
    <mergeCell ref="AG30:AK30"/>
    <mergeCell ref="B30:D30"/>
    <mergeCell ref="E30:M30"/>
    <mergeCell ref="N30:O30"/>
    <mergeCell ref="P30:T30"/>
    <mergeCell ref="U30:Y30"/>
    <mergeCell ref="Z30:AB30"/>
    <mergeCell ref="Z38:AB38"/>
    <mergeCell ref="AC38:AF38"/>
    <mergeCell ref="AG38:AK38"/>
    <mergeCell ref="B39:D39"/>
    <mergeCell ref="E39:J39"/>
    <mergeCell ref="N39:O39"/>
    <mergeCell ref="P39:T39"/>
    <mergeCell ref="U39:Y39"/>
    <mergeCell ref="Z39:AB39"/>
    <mergeCell ref="AC39:AF39"/>
    <mergeCell ref="AG39:AK39"/>
    <mergeCell ref="B40:D40"/>
    <mergeCell ref="E40:J40"/>
    <mergeCell ref="N40:O40"/>
    <mergeCell ref="P40:T40"/>
    <mergeCell ref="U40:Y40"/>
    <mergeCell ref="Z40:AB40"/>
    <mergeCell ref="AC40:AF40"/>
    <mergeCell ref="AG40:AK40"/>
    <mergeCell ref="P41:T41"/>
    <mergeCell ref="U41:Y41"/>
    <mergeCell ref="Z41:AB41"/>
    <mergeCell ref="AC41:AF41"/>
    <mergeCell ref="AG41:AK41"/>
    <mergeCell ref="B42:D42"/>
    <mergeCell ref="E42:J42"/>
    <mergeCell ref="N42:O42"/>
    <mergeCell ref="P42:T42"/>
    <mergeCell ref="U42:Y42"/>
    <mergeCell ref="Z42:AB42"/>
    <mergeCell ref="AC42:AF42"/>
    <mergeCell ref="AG42:AK42"/>
    <mergeCell ref="B43:D43"/>
    <mergeCell ref="E43:J43"/>
    <mergeCell ref="N43:O43"/>
    <mergeCell ref="P43:T43"/>
    <mergeCell ref="U43:Y43"/>
    <mergeCell ref="Z43:AB43"/>
    <mergeCell ref="AC43:AF43"/>
    <mergeCell ref="AG43:AK43"/>
    <mergeCell ref="B44:D44"/>
    <mergeCell ref="E44:J44"/>
    <mergeCell ref="N44:O44"/>
    <mergeCell ref="P44:T44"/>
    <mergeCell ref="U44:Y44"/>
    <mergeCell ref="Z44:AB44"/>
    <mergeCell ref="AC44:AF44"/>
    <mergeCell ref="AG44:AK44"/>
    <mergeCell ref="B45:D45"/>
    <mergeCell ref="E45:J45"/>
    <mergeCell ref="N45:O45"/>
    <mergeCell ref="P45:T45"/>
    <mergeCell ref="U45:Y45"/>
    <mergeCell ref="Z45:AB45"/>
    <mergeCell ref="AC45:AF45"/>
    <mergeCell ref="AG45:AK45"/>
    <mergeCell ref="B46:D46"/>
    <mergeCell ref="E46:J46"/>
    <mergeCell ref="N46:O46"/>
    <mergeCell ref="P46:T46"/>
    <mergeCell ref="U46:Y46"/>
    <mergeCell ref="Z46:AB46"/>
    <mergeCell ref="AC46:AF46"/>
    <mergeCell ref="AG46:AK46"/>
    <mergeCell ref="U49:Y49"/>
    <mergeCell ref="Z49:AB49"/>
    <mergeCell ref="AC49:AF49"/>
    <mergeCell ref="B47:D47"/>
    <mergeCell ref="E47:J47"/>
    <mergeCell ref="N47:O47"/>
    <mergeCell ref="P47:T47"/>
    <mergeCell ref="U47:Y47"/>
    <mergeCell ref="Z47:AB47"/>
    <mergeCell ref="U48:Y48"/>
    <mergeCell ref="Z48:AB48"/>
    <mergeCell ref="B53:D53"/>
    <mergeCell ref="AC47:AF47"/>
    <mergeCell ref="AG47:AK47"/>
    <mergeCell ref="AG48:AK48"/>
    <mergeCell ref="B49:D49"/>
    <mergeCell ref="E49:J49"/>
    <mergeCell ref="N49:O49"/>
    <mergeCell ref="P49:T49"/>
    <mergeCell ref="AC53:AF53"/>
    <mergeCell ref="AG53:AK53"/>
    <mergeCell ref="P53:T53"/>
    <mergeCell ref="AG49:AK49"/>
    <mergeCell ref="B48:D48"/>
    <mergeCell ref="Z53:AB53"/>
    <mergeCell ref="AC48:AF48"/>
    <mergeCell ref="E48:J48"/>
    <mergeCell ref="N48:O48"/>
    <mergeCell ref="P48:T48"/>
    <mergeCell ref="E53:J53"/>
    <mergeCell ref="N53:O53"/>
    <mergeCell ref="U53:Y53"/>
    <mergeCell ref="AA4:AO4"/>
    <mergeCell ref="S5:AO5"/>
    <mergeCell ref="AC55:AF55"/>
    <mergeCell ref="AG55:AK55"/>
    <mergeCell ref="Z17:AB18"/>
    <mergeCell ref="AC17:AF18"/>
    <mergeCell ref="AG17:AK18"/>
    <mergeCell ref="AD32:AF32"/>
    <mergeCell ref="B55:D55"/>
    <mergeCell ref="E55:J55"/>
    <mergeCell ref="N55:O55"/>
    <mergeCell ref="P55:T55"/>
    <mergeCell ref="U55:Y55"/>
    <mergeCell ref="Z55:AB55"/>
    <mergeCell ref="AR14:AT14"/>
    <mergeCell ref="AR15:AT15"/>
    <mergeCell ref="AM12:AM13"/>
    <mergeCell ref="AN12:AN13"/>
    <mergeCell ref="AO12:AO13"/>
    <mergeCell ref="AM17:AM18"/>
    <mergeCell ref="AN17:AN18"/>
    <mergeCell ref="AO17:AO18"/>
    <mergeCell ref="AR12:AT12"/>
    <mergeCell ref="AR13:AT13"/>
    <mergeCell ref="N33:O33"/>
    <mergeCell ref="F33:J33"/>
    <mergeCell ref="B33:E33"/>
    <mergeCell ref="AD20:AF20"/>
    <mergeCell ref="B31:D31"/>
    <mergeCell ref="E31:M31"/>
    <mergeCell ref="N31:O31"/>
    <mergeCell ref="P31:T31"/>
    <mergeCell ref="U31:Y31"/>
    <mergeCell ref="Z31:AB31"/>
    <mergeCell ref="AH20:AK20"/>
    <mergeCell ref="Q20:T20"/>
    <mergeCell ref="B20:D20"/>
    <mergeCell ref="F20:J20"/>
    <mergeCell ref="N20:O20"/>
    <mergeCell ref="W20:Y20"/>
    <mergeCell ref="Z20:AB20"/>
    <mergeCell ref="Z37:AB37"/>
    <mergeCell ref="C36:D36"/>
    <mergeCell ref="C37:D37"/>
    <mergeCell ref="F36:J36"/>
    <mergeCell ref="F37:J37"/>
    <mergeCell ref="N36:O36"/>
    <mergeCell ref="N37:O37"/>
    <mergeCell ref="AD36:AF36"/>
    <mergeCell ref="AD37:AF37"/>
    <mergeCell ref="AH36:AK36"/>
    <mergeCell ref="AH37:AK37"/>
    <mergeCell ref="Q50:U50"/>
    <mergeCell ref="Q36:S36"/>
    <mergeCell ref="Q37:S37"/>
    <mergeCell ref="X36:Y36"/>
    <mergeCell ref="X37:Y37"/>
    <mergeCell ref="Z36:AB36"/>
    <mergeCell ref="AD50:AG50"/>
    <mergeCell ref="AH50:AL50"/>
    <mergeCell ref="B50:E50"/>
    <mergeCell ref="F50:J50"/>
    <mergeCell ref="N50:P50"/>
    <mergeCell ref="X50:Y50"/>
    <mergeCell ref="Z50:AC50"/>
    <mergeCell ref="B52:D52"/>
    <mergeCell ref="N52:O52"/>
    <mergeCell ref="Z52:AB52"/>
    <mergeCell ref="B51:D51"/>
    <mergeCell ref="N51:O51"/>
    <mergeCell ref="Z51:AB51"/>
    <mergeCell ref="AG52:AK52"/>
    <mergeCell ref="E51:J51"/>
    <mergeCell ref="P51:T51"/>
    <mergeCell ref="U51:Y51"/>
    <mergeCell ref="AC51:AF51"/>
    <mergeCell ref="AG51:AK51"/>
    <mergeCell ref="E52:J52"/>
    <mergeCell ref="P52:T52"/>
    <mergeCell ref="U52:Y52"/>
    <mergeCell ref="AC52:AF5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&amp;RZałącznik nr  2
Wójt Gminy Mrągowo
Piotr Piercewiczi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MarcinB</cp:lastModifiedBy>
  <cp:lastPrinted>2019-11-19T08:48:50Z</cp:lastPrinted>
  <dcterms:created xsi:type="dcterms:W3CDTF">2019-12-17T08:14:07Z</dcterms:created>
  <dcterms:modified xsi:type="dcterms:W3CDTF">2019-12-17T08:14:07Z</dcterms:modified>
</cp:coreProperties>
</file>