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0" windowWidth="15390" windowHeight="6945" activeTab="0"/>
  </bookViews>
  <sheets>
    <sheet name="Wersja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<sst xmlns="http://schemas.openxmlformats.org/spreadsheetml/2006/main" count="582" uniqueCount="180">
  <si>
    <t xml:space="preserve"> </t>
  </si>
  <si>
    <t>L. p.</t>
  </si>
  <si>
    <t>Dział</t>
  </si>
  <si>
    <t>Rozdział</t>
  </si>
  <si>
    <t>PLANOWANE NAKŁADY</t>
  </si>
  <si>
    <t xml:space="preserve">Jednostka organizacyjna realizująca zadanie lub koordynująca program                                 </t>
  </si>
  <si>
    <t>UWAGI</t>
  </si>
  <si>
    <t xml:space="preserve">            w tym źródła finansowania</t>
  </si>
  <si>
    <t>Dochody własne j.s.t.</t>
  </si>
  <si>
    <t>Kredyty i pożyczki</t>
  </si>
  <si>
    <t>Środki pochodzące z innych źródeł</t>
  </si>
  <si>
    <t>10</t>
  </si>
  <si>
    <t>010</t>
  </si>
  <si>
    <t>01010</t>
  </si>
  <si>
    <t>A</t>
  </si>
  <si>
    <t>Urząd Gminy Mrągowo</t>
  </si>
  <si>
    <t>B</t>
  </si>
  <si>
    <t>C</t>
  </si>
  <si>
    <t>ŚW</t>
  </si>
  <si>
    <t>ROLNICTWO I ŁOWIECTWO</t>
  </si>
  <si>
    <t>700</t>
  </si>
  <si>
    <t>70005</t>
  </si>
  <si>
    <t>Wykupy nieruchomości</t>
  </si>
  <si>
    <t>GOSPODARKA MIESZKANIOWA</t>
  </si>
  <si>
    <t>900</t>
  </si>
  <si>
    <t>GOSPODARKA KOMUNALNA I OCHRONA ŚRODOWISKA</t>
  </si>
  <si>
    <t>OGÓŁEM:</t>
  </si>
  <si>
    <t>* Żródła finansowania:</t>
  </si>
  <si>
    <t>A. Dotacje i środki z budżetu państwa (np. od wojewody, MEN, UKFiS, .....)</t>
  </si>
  <si>
    <t>B. Środki i dotacje otrzymane od innych j.s.t. oraz innych jednostek zaliczanych do sektora finansów publicznych</t>
  </si>
  <si>
    <t xml:space="preserve">                                                                                                                                                  </t>
  </si>
  <si>
    <t>Sporządziła:</t>
  </si>
  <si>
    <t>kier.ref.IPP Beata Mularczyk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</si>
  <si>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</si>
  <si>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</t>
  </si>
  <si>
    <t xml:space="preserve">                                                      </t>
  </si>
  <si>
    <t xml:space="preserve">                                              </t>
  </si>
  <si>
    <t>Wójt Gminy Mrągowo</t>
  </si>
  <si>
    <t>2.</t>
  </si>
  <si>
    <t>3.</t>
  </si>
  <si>
    <t>6.</t>
  </si>
  <si>
    <t>8.</t>
  </si>
  <si>
    <t>9.</t>
  </si>
  <si>
    <t>10.</t>
  </si>
  <si>
    <t>12.</t>
  </si>
  <si>
    <t>17.</t>
  </si>
  <si>
    <t>921</t>
  </si>
  <si>
    <t>92109</t>
  </si>
  <si>
    <t>KULTURA I OCHRONA DZIEDZICTWA NARODOWEGO</t>
  </si>
  <si>
    <t>Środki wymienione w art. 5 ust.1 pkt 2 i 3 u.f.p.</t>
  </si>
  <si>
    <t>13.</t>
  </si>
  <si>
    <t>5.</t>
  </si>
  <si>
    <t>600</t>
  </si>
  <si>
    <t>60016</t>
  </si>
  <si>
    <t>18.</t>
  </si>
  <si>
    <t>801</t>
  </si>
  <si>
    <t>80101</t>
  </si>
  <si>
    <t>OŚWIATA I WYCHOWANIE</t>
  </si>
  <si>
    <t>90015</t>
  </si>
  <si>
    <t>TRANSPORT I ŁĄCZNOŚĆ</t>
  </si>
  <si>
    <t>90095</t>
  </si>
  <si>
    <t>Budowa "Mazurska pętla rowerowa"</t>
  </si>
  <si>
    <t>1.</t>
  </si>
  <si>
    <t>4.</t>
  </si>
  <si>
    <t>20.</t>
  </si>
  <si>
    <t>21.</t>
  </si>
  <si>
    <t>Kanalizacja Czerwonki</t>
  </si>
  <si>
    <t>Oświetlenie Młynowo - Etap II</t>
  </si>
  <si>
    <t>23.</t>
  </si>
  <si>
    <t>24.</t>
  </si>
  <si>
    <t>25.</t>
  </si>
  <si>
    <t>27.</t>
  </si>
  <si>
    <t>30.</t>
  </si>
  <si>
    <t>31.</t>
  </si>
  <si>
    <t>33.</t>
  </si>
  <si>
    <t>34.</t>
  </si>
  <si>
    <t>35.</t>
  </si>
  <si>
    <t>36.</t>
  </si>
  <si>
    <t>37.</t>
  </si>
  <si>
    <t>38.</t>
  </si>
  <si>
    <t>Oświetlenie Polska Wieś</t>
  </si>
  <si>
    <t>Wodociąg Śniadowo</t>
  </si>
  <si>
    <t>Kanalizacja Bagienice Małe-Etap II</t>
  </si>
  <si>
    <t>Kanalizacja Zawada-Etap I</t>
  </si>
  <si>
    <t>Kanalizacja Rydwągi-Etap I</t>
  </si>
  <si>
    <t>Kanalizacja i wodociag Nikutowo</t>
  </si>
  <si>
    <t>Kanalizacja Młynowo</t>
  </si>
  <si>
    <t>Wodociąg Lasowiec</t>
  </si>
  <si>
    <t>Zakup pomp wodociagowych</t>
  </si>
  <si>
    <t>Zakup pomp kanalizacyjnych</t>
  </si>
  <si>
    <t>§</t>
  </si>
  <si>
    <t>606</t>
  </si>
  <si>
    <t>605</t>
  </si>
  <si>
    <t>19.</t>
  </si>
  <si>
    <t>26.</t>
  </si>
  <si>
    <t>14.</t>
  </si>
  <si>
    <t>Budowa boiska w Marcinkowie</t>
  </si>
  <si>
    <t>Budowa ogólnodostępnego pomostu rekreacyjnego w miejscowości Nikutowo</t>
  </si>
  <si>
    <t>Kanalizacja Rydwągi - Etap II</t>
  </si>
  <si>
    <t>Wodociąg Popowo Salęckie-Szestno-Wyszembork-Boże</t>
  </si>
  <si>
    <t>Przebudowa drogi gminnej na działce nr 193 obręb Szestno</t>
  </si>
  <si>
    <t>Zadania inwestycyjne (roczne i wieloletnie) wprowadzone do realizacji w 2019 r.</t>
  </si>
  <si>
    <t>Planowane wydatki na inwestycje wieloletnie wprowadzone do realizacji w 2019 r i latach następnych</t>
  </si>
  <si>
    <t>Rok budżetowy 2019 (8+9+10+11)</t>
  </si>
  <si>
    <t>Nazwa zadania inwestycyjnego realizowanego w 2019 roku</t>
  </si>
  <si>
    <t>Wodociag Probark Nowy</t>
  </si>
  <si>
    <t>Budowa ogólnodostępnego pomostu rekreacyjnego w miejscowości Kosewo</t>
  </si>
  <si>
    <t>Budowa ogólnodostępnego pomostu rekreacyjnego w miejscowości Śniadowo</t>
  </si>
  <si>
    <t>Przebudowa świetlicy w Użrankach</t>
  </si>
  <si>
    <t>Przebudowa świetlicy w Mierzejewie</t>
  </si>
  <si>
    <t>Budowa świetlicy w Kosewie</t>
  </si>
  <si>
    <t>Budowa przejazdu kolejowego w Marcinkowie</t>
  </si>
  <si>
    <t>Budowa ogólnodostępnej infrastruktury rekreacyjnej w Szestnie</t>
  </si>
  <si>
    <t>Budowa ogólnodostęepnej infrastruktury rekreacyjnej w Lembruku</t>
  </si>
  <si>
    <t>Budowa ogólnodostęepnej infrastruktury rekreacyjnej w Marcinkowie</t>
  </si>
  <si>
    <t>Montaż instalacji odnawialnych źródeł energii w czterech budynkach użyteczności publicznej</t>
  </si>
  <si>
    <t>22.</t>
  </si>
  <si>
    <t>28.</t>
  </si>
  <si>
    <t>29.</t>
  </si>
  <si>
    <t>32.</t>
  </si>
  <si>
    <t>39.</t>
  </si>
  <si>
    <t>40.</t>
  </si>
  <si>
    <t>FS Młynowo - 6.000,00 zł</t>
  </si>
  <si>
    <t>Oświetlenie Marcinkowo</t>
  </si>
  <si>
    <t>Oświetlenie Grabowo</t>
  </si>
  <si>
    <t>Oświetlenie Młynowo- Etap III</t>
  </si>
  <si>
    <t>FS Użranki - 10.000,00 zł</t>
  </si>
  <si>
    <t>FS Marcinkowo - 10.000,00 zł</t>
  </si>
  <si>
    <t>Kanalizacja Muntowo</t>
  </si>
  <si>
    <t>Kanalizacja Popowo Salęckie</t>
  </si>
  <si>
    <t>15.</t>
  </si>
  <si>
    <t>16.</t>
  </si>
  <si>
    <t>7.</t>
  </si>
  <si>
    <t>11.</t>
  </si>
  <si>
    <t xml:space="preserve">Wykonanie zabezpieczeń przeciwwilgociowych murów fundamentowych szkoły w Bożem </t>
  </si>
  <si>
    <t>Budowa hali sportowej w Szestnie</t>
  </si>
  <si>
    <t>41.</t>
  </si>
  <si>
    <t>Budowa ogólnodostępnego pomostu rekreacyjnego w miejscowości Czerwonki</t>
  </si>
  <si>
    <t>Budowa ogólnodostępnego pomostu rekreacyjnego w miejscowości Ruska Wieś</t>
  </si>
  <si>
    <t>42.</t>
  </si>
  <si>
    <t>Piotr Piercewicz</t>
  </si>
  <si>
    <t>750</t>
  </si>
  <si>
    <t>75023</t>
  </si>
  <si>
    <t>Modernizacja pomieszczeń Urzędu Gminy Mrągowo</t>
  </si>
  <si>
    <t>ADMINISTRACJA PUBLICZNA</t>
  </si>
  <si>
    <t>44.</t>
  </si>
  <si>
    <t>60095</t>
  </si>
  <si>
    <t>FS Grabowo - 6.500,00 zł</t>
  </si>
  <si>
    <t>12</t>
  </si>
  <si>
    <t>Budowa przystanku z zagospodarowaniem terenu w Grabowie</t>
  </si>
  <si>
    <t>754</t>
  </si>
  <si>
    <t>75412</t>
  </si>
  <si>
    <t>BEZPIECZEŃSTWO PUBLICZNE I OCHRONA PRZECIWPOŻAROWA</t>
  </si>
  <si>
    <t>Agregat prądotwórczy</t>
  </si>
  <si>
    <t>Zakup samochodu strazackiego dla OSP Szestno</t>
  </si>
  <si>
    <t>43.</t>
  </si>
  <si>
    <t>Remont i zagospodarowanie Krzyża przydrożnego w miejscowości Zalec</t>
  </si>
  <si>
    <t>Budowa parkingu w Użrankach</t>
  </si>
  <si>
    <t>45.</t>
  </si>
  <si>
    <t>46.</t>
  </si>
  <si>
    <t>47.</t>
  </si>
  <si>
    <t>48.</t>
  </si>
  <si>
    <t>FS Użranki-1.450,38zł, FS Notyst Mały-700,00zł, FS Muntowo-800,00zł</t>
  </si>
  <si>
    <t>Przebudowa drogi gminnej nr 169032N na dz. Nr 374/3 obręb Ruska Wieś</t>
  </si>
  <si>
    <t>Budowa przystanku autobusowego w miejscowości Wyszembork</t>
  </si>
  <si>
    <t>49.</t>
  </si>
  <si>
    <t>50.</t>
  </si>
  <si>
    <t>Przebudowa drogi gminnej na działce nr 169038N w Muntowie</t>
  </si>
  <si>
    <t>Budowa sieci wodno-kanalizacyjnej do projektowanej zabudowy jednorodzinnej w miejscowości Marcinkowo</t>
  </si>
  <si>
    <t>51.</t>
  </si>
  <si>
    <t>FS Karwie - 16.721,59</t>
  </si>
  <si>
    <t>Zagospodarowanie terenu w centrum wsi w miejscowości Karwie</t>
  </si>
  <si>
    <t>w sprawie: zmiany budżetu gminy na 2019 r.</t>
  </si>
  <si>
    <t>Przebudowa drogi gminnej nr 169038N w Woli Muntowskiej - Etap II</t>
  </si>
  <si>
    <t>Mieszkanie socjalne - Grabowo</t>
  </si>
  <si>
    <t>Oświetlenie Probark</t>
  </si>
  <si>
    <t>FS Probark - 4.500,00 zł</t>
  </si>
  <si>
    <t>do Zarządzenia Wójta Gminy Mrągowo nr 140/19</t>
  </si>
  <si>
    <t>z dnia 26 września  2019 r.</t>
  </si>
  <si>
    <t>Załącznik  Nr 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</si>
</sst>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28"/>
      <name val="Arial CE"/>
      <family val="2"/>
    </font>
    <font>
      <sz val="2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i/>
      <sz val="9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sz val="10"/>
      <color indexed="9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35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24" borderId="0" xfId="0" applyFont="1" applyFill="1" applyAlignment="1">
      <alignment horizontal="right" vertical="center" wrapText="1"/>
    </xf>
    <xf numFmtId="0" fontId="23" fillId="0" borderId="0" xfId="0" applyFont="1" applyAlignment="1">
      <alignment/>
    </xf>
    <xf numFmtId="0" fontId="25" fillId="20" borderId="10" xfId="0" applyFont="1" applyFill="1" applyBorder="1" applyAlignment="1">
      <alignment horizontal="right" vertical="center" wrapText="1"/>
    </xf>
    <xf numFmtId="1" fontId="28" fillId="24" borderId="11" xfId="0" applyNumberFormat="1" applyFont="1" applyFill="1" applyBorder="1" applyAlignment="1">
      <alignment horizontal="center"/>
    </xf>
    <xf numFmtId="1" fontId="28" fillId="24" borderId="12" xfId="0" applyNumberFormat="1" applyFont="1" applyFill="1" applyBorder="1" applyAlignment="1">
      <alignment horizontal="center"/>
    </xf>
    <xf numFmtId="1" fontId="28" fillId="24" borderId="13" xfId="0" applyNumberFormat="1" applyFont="1" applyFill="1" applyBorder="1" applyAlignment="1">
      <alignment horizontal="center"/>
    </xf>
    <xf numFmtId="49" fontId="28" fillId="24" borderId="12" xfId="0" applyNumberFormat="1" applyFont="1" applyFill="1" applyBorder="1" applyAlignment="1">
      <alignment horizontal="center"/>
    </xf>
    <xf numFmtId="49" fontId="28" fillId="24" borderId="14" xfId="0" applyNumberFormat="1" applyFont="1" applyFill="1" applyBorder="1" applyAlignment="1">
      <alignment horizontal="center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1" fontId="29" fillId="6" borderId="19" xfId="0" applyNumberFormat="1" applyFont="1" applyFill="1" applyBorder="1" applyAlignment="1">
      <alignment vertical="center"/>
    </xf>
    <xf numFmtId="49" fontId="29" fillId="6" borderId="20" xfId="0" applyNumberFormat="1" applyFont="1" applyFill="1" applyBorder="1" applyAlignment="1">
      <alignment horizontal="center" vertical="center"/>
    </xf>
    <xf numFmtId="49" fontId="29" fillId="6" borderId="20" xfId="0" applyNumberFormat="1" applyFont="1" applyFill="1" applyBorder="1" applyAlignment="1">
      <alignment horizontal="left" vertical="center" wrapText="1"/>
    </xf>
    <xf numFmtId="3" fontId="29" fillId="6" borderId="20" xfId="0" applyNumberFormat="1" applyFont="1" applyFill="1" applyBorder="1" applyAlignment="1">
      <alignment horizontal="center" vertical="center" wrapText="1"/>
    </xf>
    <xf numFmtId="49" fontId="29" fillId="6" borderId="20" xfId="0" applyNumberFormat="1" applyFont="1" applyFill="1" applyBorder="1" applyAlignment="1">
      <alignment horizontal="center" vertical="center" wrapText="1"/>
    </xf>
    <xf numFmtId="1" fontId="29" fillId="6" borderId="21" xfId="0" applyNumberFormat="1" applyFont="1" applyFill="1" applyBorder="1" applyAlignment="1">
      <alignment vertical="center"/>
    </xf>
    <xf numFmtId="49" fontId="29" fillId="6" borderId="22" xfId="0" applyNumberFormat="1" applyFont="1" applyFill="1" applyBorder="1" applyAlignment="1">
      <alignment horizontal="center" vertical="center"/>
    </xf>
    <xf numFmtId="49" fontId="29" fillId="6" borderId="22" xfId="0" applyNumberFormat="1" applyFont="1" applyFill="1" applyBorder="1" applyAlignment="1">
      <alignment horizontal="left" vertical="center" wrapText="1"/>
    </xf>
    <xf numFmtId="3" fontId="29" fillId="6" borderId="22" xfId="0" applyNumberFormat="1" applyFont="1" applyFill="1" applyBorder="1" applyAlignment="1">
      <alignment horizontal="center" vertical="center" wrapText="1"/>
    </xf>
    <xf numFmtId="49" fontId="29" fillId="6" borderId="22" xfId="0" applyNumberFormat="1" applyFont="1" applyFill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 wrapText="1"/>
    </xf>
    <xf numFmtId="1" fontId="29" fillId="6" borderId="19" xfId="0" applyNumberFormat="1" applyFont="1" applyFill="1" applyBorder="1" applyAlignment="1">
      <alignment horizontal="center" vertical="center"/>
    </xf>
    <xf numFmtId="3" fontId="29" fillId="6" borderId="25" xfId="0" applyNumberFormat="1" applyFont="1" applyFill="1" applyBorder="1" applyAlignment="1">
      <alignment horizontal="center" vertical="center" wrapText="1"/>
    </xf>
    <xf numFmtId="1" fontId="29" fillId="6" borderId="21" xfId="0" applyNumberFormat="1" applyFont="1" applyFill="1" applyBorder="1" applyAlignment="1">
      <alignment horizontal="center" vertical="center"/>
    </xf>
    <xf numFmtId="3" fontId="0" fillId="24" borderId="0" xfId="0" applyNumberFormat="1" applyFill="1" applyAlignment="1">
      <alignment horizontal="right" vertical="center" wrapText="1"/>
    </xf>
    <xf numFmtId="3" fontId="26" fillId="24" borderId="0" xfId="0" applyNumberFormat="1" applyFont="1" applyFill="1" applyAlignment="1">
      <alignment horizontal="right" vertical="center" wrapText="1"/>
    </xf>
    <xf numFmtId="0" fontId="26" fillId="24" borderId="0" xfId="0" applyFont="1" applyFill="1" applyAlignment="1">
      <alignment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27" fillId="6" borderId="26" xfId="0" applyNumberFormat="1" applyFont="1" applyFill="1" applyBorder="1" applyAlignment="1">
      <alignment horizontal="center" vertical="center" wrapText="1"/>
    </xf>
    <xf numFmtId="49" fontId="27" fillId="6" borderId="27" xfId="0" applyNumberFormat="1" applyFont="1" applyFill="1" applyBorder="1" applyAlignment="1">
      <alignment horizontal="center" vertical="center" wrapText="1"/>
    </xf>
    <xf numFmtId="49" fontId="29" fillId="6" borderId="28" xfId="0" applyNumberFormat="1" applyFont="1" applyFill="1" applyBorder="1" applyAlignment="1">
      <alignment horizontal="center" vertical="center"/>
    </xf>
    <xf numFmtId="1" fontId="29" fillId="6" borderId="29" xfId="0" applyNumberFormat="1" applyFont="1" applyFill="1" applyBorder="1" applyAlignment="1">
      <alignment vertical="center"/>
    </xf>
    <xf numFmtId="3" fontId="26" fillId="25" borderId="12" xfId="0" applyNumberFormat="1" applyFont="1" applyFill="1" applyBorder="1" applyAlignment="1">
      <alignment vertical="center"/>
    </xf>
    <xf numFmtId="49" fontId="0" fillId="25" borderId="12" xfId="0" applyNumberFormat="1" applyFill="1" applyBorder="1" applyAlignment="1">
      <alignment horizontal="center" vertical="center" wrapText="1"/>
    </xf>
    <xf numFmtId="49" fontId="24" fillId="25" borderId="14" xfId="0" applyNumberFormat="1" applyFont="1" applyFill="1" applyBorder="1" applyAlignment="1">
      <alignment vertical="center" wrapText="1"/>
    </xf>
    <xf numFmtId="3" fontId="30" fillId="26" borderId="0" xfId="0" applyNumberFormat="1" applyFont="1" applyFill="1" applyAlignment="1">
      <alignment/>
    </xf>
    <xf numFmtId="1" fontId="28" fillId="24" borderId="25" xfId="0" applyNumberFormat="1" applyFont="1" applyFill="1" applyBorder="1" applyAlignment="1">
      <alignment horizontal="center"/>
    </xf>
    <xf numFmtId="3" fontId="0" fillId="0" borderId="30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4" fontId="29" fillId="6" borderId="25" xfId="0" applyNumberFormat="1" applyFont="1" applyFill="1" applyBorder="1" applyAlignment="1">
      <alignment horizontal="right" vertical="center" wrapText="1"/>
    </xf>
    <xf numFmtId="4" fontId="26" fillId="25" borderId="12" xfId="0" applyNumberFormat="1" applyFont="1" applyFill="1" applyBorder="1" applyAlignment="1">
      <alignment vertical="center"/>
    </xf>
    <xf numFmtId="4" fontId="0" fillId="0" borderId="15" xfId="0" applyNumberFormat="1" applyBorder="1" applyAlignment="1">
      <alignment vertical="center" wrapText="1"/>
    </xf>
    <xf numFmtId="4" fontId="29" fillId="6" borderId="22" xfId="0" applyNumberFormat="1" applyFont="1" applyFill="1" applyBorder="1" applyAlignment="1">
      <alignment horizontal="right" vertical="center" wrapText="1"/>
    </xf>
    <xf numFmtId="4" fontId="29" fillId="6" borderId="20" xfId="0" applyNumberFormat="1" applyFont="1" applyFill="1" applyBorder="1" applyAlignment="1">
      <alignment horizontal="right" vertical="center" wrapText="1"/>
    </xf>
    <xf numFmtId="4" fontId="0" fillId="0" borderId="18" xfId="0" applyNumberFormat="1" applyBorder="1" applyAlignment="1">
      <alignment vertical="center" wrapText="1"/>
    </xf>
    <xf numFmtId="4" fontId="0" fillId="0" borderId="17" xfId="0" applyNumberFormat="1" applyBorder="1" applyAlignment="1">
      <alignment vertical="center" wrapText="1"/>
    </xf>
    <xf numFmtId="4" fontId="0" fillId="0" borderId="30" xfId="0" applyNumberFormat="1" applyBorder="1" applyAlignment="1">
      <alignment vertical="center" wrapText="1"/>
    </xf>
    <xf numFmtId="4" fontId="0" fillId="0" borderId="31" xfId="0" applyNumberFormat="1" applyBorder="1" applyAlignment="1">
      <alignment vertical="center" wrapText="1"/>
    </xf>
    <xf numFmtId="4" fontId="0" fillId="0" borderId="24" xfId="0" applyNumberFormat="1" applyBorder="1" applyAlignment="1">
      <alignment vertical="center" wrapText="1"/>
    </xf>
    <xf numFmtId="4" fontId="0" fillId="27" borderId="15" xfId="0" applyNumberFormat="1" applyFill="1" applyBorder="1" applyAlignment="1">
      <alignment vertical="center" wrapText="1"/>
    </xf>
    <xf numFmtId="4" fontId="0" fillId="0" borderId="23" xfId="0" applyNumberFormat="1" applyBorder="1" applyAlignment="1">
      <alignment vertical="center" wrapText="1"/>
    </xf>
    <xf numFmtId="4" fontId="0" fillId="0" borderId="0" xfId="0" applyNumberFormat="1" applyAlignment="1">
      <alignment/>
    </xf>
    <xf numFmtId="4" fontId="0" fillId="27" borderId="17" xfId="0" applyNumberFormat="1" applyFill="1" applyBorder="1" applyAlignment="1">
      <alignment horizontal="right" vertical="center" wrapText="1"/>
    </xf>
    <xf numFmtId="4" fontId="0" fillId="27" borderId="32" xfId="0" applyNumberFormat="1" applyFill="1" applyBorder="1" applyAlignment="1">
      <alignment horizontal="right" vertical="center" wrapText="1"/>
    </xf>
    <xf numFmtId="4" fontId="0" fillId="27" borderId="33" xfId="0" applyNumberFormat="1" applyFill="1" applyBorder="1" applyAlignment="1">
      <alignment horizontal="right" vertical="center" wrapText="1"/>
    </xf>
    <xf numFmtId="4" fontId="0" fillId="27" borderId="23" xfId="0" applyNumberFormat="1" applyFill="1" applyBorder="1" applyAlignment="1">
      <alignment horizontal="right" vertical="center" wrapText="1"/>
    </xf>
    <xf numFmtId="4" fontId="0" fillId="27" borderId="15" xfId="0" applyNumberFormat="1" applyFill="1" applyBorder="1" applyAlignment="1">
      <alignment horizontal="right" vertical="center" wrapText="1"/>
    </xf>
    <xf numFmtId="4" fontId="0" fillId="27" borderId="24" xfId="0" applyNumberFormat="1" applyFill="1" applyBorder="1" applyAlignment="1">
      <alignment horizontal="right" vertical="center" wrapText="1"/>
    </xf>
    <xf numFmtId="4" fontId="0" fillId="0" borderId="23" xfId="0" applyNumberFormat="1" applyBorder="1" applyAlignment="1">
      <alignment horizontal="right" vertical="center" wrapText="1"/>
    </xf>
    <xf numFmtId="4" fontId="0" fillId="0" borderId="15" xfId="0" applyNumberFormat="1" applyBorder="1" applyAlignment="1">
      <alignment horizontal="right" vertical="center" wrapText="1"/>
    </xf>
    <xf numFmtId="4" fontId="0" fillId="0" borderId="24" xfId="0" applyNumberFormat="1" applyBorder="1" applyAlignment="1">
      <alignment horizontal="right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25" fillId="0" borderId="34" xfId="0" applyNumberFormat="1" applyFont="1" applyBorder="1" applyAlignment="1">
      <alignment horizontal="center" vertical="center" wrapText="1"/>
    </xf>
    <xf numFmtId="49" fontId="25" fillId="0" borderId="35" xfId="0" applyNumberFormat="1" applyFont="1" applyBorder="1" applyAlignment="1">
      <alignment horizontal="center" vertical="center" wrapText="1"/>
    </xf>
    <xf numFmtId="4" fontId="0" fillId="0" borderId="32" xfId="0" applyNumberFormat="1" applyBorder="1" applyAlignment="1">
      <alignment horizontal="right" vertical="center" wrapText="1"/>
    </xf>
    <xf numFmtId="49" fontId="0" fillId="0" borderId="32" xfId="0" applyNumberFormat="1" applyBorder="1" applyAlignment="1">
      <alignment horizontal="center" vertical="center" wrapText="1"/>
    </xf>
    <xf numFmtId="1" fontId="0" fillId="0" borderId="36" xfId="0" applyNumberForma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27" borderId="18" xfId="0" applyNumberFormat="1" applyFill="1" applyBorder="1" applyAlignment="1">
      <alignment horizontal="left" vertical="center" wrapText="1"/>
    </xf>
    <xf numFmtId="49" fontId="0" fillId="27" borderId="15" xfId="0" applyNumberFormat="1" applyFill="1" applyBorder="1" applyAlignment="1">
      <alignment horizontal="left" vertical="center" wrapText="1"/>
    </xf>
    <xf numFmtId="49" fontId="0" fillId="27" borderId="17" xfId="0" applyNumberFormat="1" applyFill="1" applyBorder="1" applyAlignment="1">
      <alignment horizontal="left" vertical="center" wrapText="1"/>
    </xf>
    <xf numFmtId="4" fontId="0" fillId="28" borderId="23" xfId="0" applyNumberFormat="1" applyFill="1" applyBorder="1" applyAlignment="1">
      <alignment horizontal="right" vertical="center" wrapText="1"/>
    </xf>
    <xf numFmtId="4" fontId="0" fillId="28" borderId="15" xfId="0" applyNumberFormat="1" applyFill="1" applyBorder="1" applyAlignment="1">
      <alignment horizontal="right" vertical="center" wrapText="1"/>
    </xf>
    <xf numFmtId="4" fontId="0" fillId="28" borderId="24" xfId="0" applyNumberFormat="1" applyFill="1" applyBorder="1" applyAlignment="1">
      <alignment horizontal="right" vertical="center" wrapText="1"/>
    </xf>
    <xf numFmtId="1" fontId="0" fillId="0" borderId="38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left" vertical="center" wrapText="1"/>
    </xf>
    <xf numFmtId="4" fontId="0" fillId="24" borderId="32" xfId="0" applyNumberFormat="1" applyFill="1" applyBorder="1" applyAlignment="1">
      <alignment horizontal="right" vertical="center" wrapText="1"/>
    </xf>
    <xf numFmtId="4" fontId="0" fillId="27" borderId="18" xfId="0" applyNumberFormat="1" applyFill="1" applyBorder="1" applyAlignment="1">
      <alignment horizontal="right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right" vertical="center" wrapText="1"/>
    </xf>
    <xf numFmtId="49" fontId="0" fillId="0" borderId="39" xfId="0" applyNumberFormat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 wrapText="1"/>
    </xf>
    <xf numFmtId="49" fontId="25" fillId="0" borderId="40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 wrapText="1"/>
    </xf>
    <xf numFmtId="4" fontId="0" fillId="0" borderId="41" xfId="0" applyNumberFormat="1" applyBorder="1" applyAlignment="1">
      <alignment horizontal="right" vertical="center" wrapText="1"/>
    </xf>
    <xf numFmtId="0" fontId="0" fillId="0" borderId="4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left" vertical="center" wrapText="1"/>
    </xf>
    <xf numFmtId="49" fontId="0" fillId="0" borderId="24" xfId="0" applyNumberFormat="1" applyBorder="1" applyAlignment="1">
      <alignment horizontal="left" vertical="center" wrapText="1"/>
    </xf>
    <xf numFmtId="4" fontId="0" fillId="24" borderId="31" xfId="0" applyNumberFormat="1" applyFill="1" applyBorder="1" applyAlignment="1">
      <alignment horizontal="right" vertical="center" wrapText="1"/>
    </xf>
    <xf numFmtId="4" fontId="0" fillId="27" borderId="39" xfId="0" applyNumberFormat="1" applyFill="1" applyBorder="1" applyAlignment="1">
      <alignment horizontal="right" vertical="center" wrapText="1"/>
    </xf>
    <xf numFmtId="49" fontId="25" fillId="0" borderId="43" xfId="0" applyNumberFormat="1" applyFont="1" applyBorder="1" applyAlignment="1">
      <alignment horizontal="center" vertical="center" wrapText="1"/>
    </xf>
    <xf numFmtId="49" fontId="0" fillId="26" borderId="32" xfId="0" applyNumberFormat="1" applyFill="1" applyBorder="1" applyAlignment="1">
      <alignment horizontal="left" vertical="center" wrapText="1"/>
    </xf>
    <xf numFmtId="4" fontId="0" fillId="0" borderId="17" xfId="0" applyNumberFormat="1" applyBorder="1" applyAlignment="1">
      <alignment horizontal="right" vertical="center" wrapText="1"/>
    </xf>
    <xf numFmtId="49" fontId="25" fillId="0" borderId="44" xfId="0" applyNumberFormat="1" applyFont="1" applyBorder="1" applyAlignment="1">
      <alignment horizontal="center" vertical="center" wrapText="1"/>
    </xf>
    <xf numFmtId="4" fontId="0" fillId="0" borderId="33" xfId="0" applyNumberFormat="1" applyBorder="1" applyAlignment="1">
      <alignment horizontal="right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" fontId="0" fillId="0" borderId="18" xfId="0" applyNumberFormat="1" applyBorder="1" applyAlignment="1">
      <alignment horizontal="right" vertical="center" wrapText="1"/>
    </xf>
    <xf numFmtId="49" fontId="25" fillId="0" borderId="48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4" fontId="0" fillId="24" borderId="17" xfId="0" applyNumberFormat="1" applyFill="1" applyBorder="1" applyAlignment="1">
      <alignment horizontal="right" vertical="center" wrapText="1"/>
    </xf>
    <xf numFmtId="49" fontId="0" fillId="0" borderId="12" xfId="0" applyNumberFormat="1" applyBorder="1" applyAlignment="1">
      <alignment horizontal="center" vertical="center"/>
    </xf>
    <xf numFmtId="49" fontId="26" fillId="25" borderId="11" xfId="0" applyNumberFormat="1" applyFont="1" applyFill="1" applyBorder="1" applyAlignment="1">
      <alignment horizontal="center" vertical="center"/>
    </xf>
    <xf numFmtId="1" fontId="0" fillId="0" borderId="49" xfId="0" applyNumberFormat="1" applyBorder="1" applyAlignment="1">
      <alignment horizontal="center" vertical="center"/>
    </xf>
    <xf numFmtId="1" fontId="0" fillId="24" borderId="0" xfId="0" applyNumberFormat="1" applyFill="1" applyAlignment="1">
      <alignment horizontal="left" vertical="center"/>
    </xf>
    <xf numFmtId="0" fontId="26" fillId="0" borderId="0" xfId="0" applyFont="1" applyAlignment="1">
      <alignment horizontal="center"/>
    </xf>
    <xf numFmtId="3" fontId="26" fillId="24" borderId="0" xfId="0" applyNumberFormat="1" applyFont="1" applyFill="1" applyAlignment="1">
      <alignment horizontal="center" vertical="center" wrapText="1"/>
    </xf>
    <xf numFmtId="1" fontId="0" fillId="24" borderId="50" xfId="0" applyNumberFormat="1" applyFill="1" applyBorder="1" applyAlignment="1">
      <alignment horizontal="left" vertical="center"/>
    </xf>
    <xf numFmtId="49" fontId="25" fillId="0" borderId="51" xfId="0" applyNumberFormat="1" applyFont="1" applyBorder="1" applyAlignment="1">
      <alignment horizontal="center" vertical="center" wrapText="1"/>
    </xf>
    <xf numFmtId="4" fontId="0" fillId="0" borderId="30" xfId="0" applyNumberFormat="1" applyBorder="1" applyAlignment="1">
      <alignment horizontal="right" vertical="center" wrapText="1"/>
    </xf>
    <xf numFmtId="49" fontId="0" fillId="0" borderId="30" xfId="0" applyNumberFormat="1" applyBorder="1" applyAlignment="1">
      <alignment horizontal="center" vertical="center" wrapText="1"/>
    </xf>
    <xf numFmtId="49" fontId="0" fillId="0" borderId="52" xfId="0" applyNumberFormat="1" applyBorder="1" applyAlignment="1">
      <alignment horizontal="center" vertical="center"/>
    </xf>
    <xf numFmtId="0" fontId="24" fillId="20" borderId="20" xfId="0" applyFont="1" applyFill="1" applyBorder="1" applyAlignment="1">
      <alignment horizontal="center" vertical="center" textRotation="90" wrapText="1"/>
    </xf>
    <xf numFmtId="0" fontId="24" fillId="20" borderId="53" xfId="0" applyFont="1" applyFill="1" applyBorder="1" applyAlignment="1">
      <alignment horizontal="right" vertical="center" wrapText="1"/>
    </xf>
    <xf numFmtId="49" fontId="24" fillId="20" borderId="20" xfId="0" applyNumberFormat="1" applyFont="1" applyFill="1" applyBorder="1" applyAlignment="1">
      <alignment horizontal="center" vertical="center" textRotation="90" wrapText="1"/>
    </xf>
    <xf numFmtId="0" fontId="24" fillId="20" borderId="20" xfId="0" applyFont="1" applyFill="1" applyBorder="1" applyAlignment="1">
      <alignment horizontal="center" vertical="center" wrapText="1"/>
    </xf>
    <xf numFmtId="0" fontId="24" fillId="20" borderId="54" xfId="0" applyFont="1" applyFill="1" applyBorder="1" applyAlignment="1">
      <alignment horizontal="center" vertical="center" wrapText="1"/>
    </xf>
    <xf numFmtId="49" fontId="24" fillId="20" borderId="52" xfId="0" applyNumberFormat="1" applyFont="1" applyFill="1" applyBorder="1" applyAlignment="1">
      <alignment horizontal="center" vertical="center" textRotation="90"/>
    </xf>
    <xf numFmtId="49" fontId="24" fillId="20" borderId="15" xfId="0" applyNumberFormat="1" applyFont="1" applyFill="1" applyBorder="1" applyAlignment="1">
      <alignment horizontal="center" vertical="center" textRotation="90"/>
    </xf>
    <xf numFmtId="49" fontId="24" fillId="20" borderId="12" xfId="0" applyNumberFormat="1" applyFont="1" applyFill="1" applyBorder="1" applyAlignment="1">
      <alignment horizontal="center" vertical="center" textRotation="90"/>
    </xf>
    <xf numFmtId="0" fontId="24" fillId="20" borderId="55" xfId="0" applyFont="1" applyFill="1" applyBorder="1" applyAlignment="1">
      <alignment horizontal="center" vertical="center" wrapText="1"/>
    </xf>
    <xf numFmtId="1" fontId="28" fillId="24" borderId="20" xfId="0" applyNumberFormat="1" applyFont="1" applyFill="1" applyBorder="1" applyAlignment="1">
      <alignment horizontal="center"/>
    </xf>
    <xf numFmtId="0" fontId="19" fillId="24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21" fillId="0" borderId="0" xfId="0" applyFont="1" applyAlignment="1">
      <alignment horizontal="center"/>
    </xf>
    <xf numFmtId="0" fontId="24" fillId="20" borderId="19" xfId="0" applyFont="1" applyFill="1" applyBorder="1" applyAlignment="1">
      <alignment horizontal="center" vertical="center" wrapText="1"/>
    </xf>
    <xf numFmtId="0" fontId="24" fillId="20" borderId="26" xfId="0" applyFont="1" applyFill="1" applyBorder="1" applyAlignment="1">
      <alignment horizontal="center" vertical="center" wrapText="1"/>
    </xf>
    <xf numFmtId="4" fontId="0" fillId="0" borderId="39" xfId="0" applyNumberFormat="1" applyBorder="1" applyAlignment="1">
      <alignment horizontal="right" vertical="center" wrapText="1"/>
    </xf>
    <xf numFmtId="4" fontId="0" fillId="24" borderId="41" xfId="0" applyNumberFormat="1" applyFill="1" applyBorder="1" applyAlignment="1">
      <alignment horizontal="right" vertical="center" wrapText="1"/>
    </xf>
    <xf numFmtId="4" fontId="0" fillId="27" borderId="41" xfId="0" applyNumberFormat="1" applyFill="1" applyBorder="1" applyAlignment="1">
      <alignment horizontal="right" vertical="center" wrapText="1"/>
    </xf>
    <xf numFmtId="4" fontId="0" fillId="24" borderId="30" xfId="0" applyNumberFormat="1" applyFill="1" applyBorder="1" applyAlignment="1">
      <alignment horizontal="right" vertical="center" wrapText="1"/>
    </xf>
    <xf numFmtId="49" fontId="0" fillId="0" borderId="33" xfId="0" applyNumberFormat="1" applyBorder="1" applyAlignment="1">
      <alignment horizontal="left" vertical="center" wrapText="1"/>
    </xf>
    <xf numFmtId="1" fontId="0" fillId="0" borderId="56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left" vertical="center" wrapText="1"/>
    </xf>
    <xf numFmtId="49" fontId="0" fillId="0" borderId="30" xfId="0" applyNumberFormat="1" applyBorder="1" applyAlignment="1">
      <alignment horizontal="left" vertical="center" wrapText="1"/>
    </xf>
    <xf numFmtId="49" fontId="0" fillId="0" borderId="41" xfId="0" applyNumberFormat="1" applyBorder="1" applyAlignment="1">
      <alignment horizontal="center" vertical="center" wrapText="1"/>
    </xf>
    <xf numFmtId="1" fontId="0" fillId="0" borderId="57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left" vertical="center" wrapText="1"/>
    </xf>
    <xf numFmtId="4" fontId="0" fillId="24" borderId="39" xfId="0" applyNumberFormat="1" applyFill="1" applyBorder="1" applyAlignment="1">
      <alignment horizontal="right" vertical="center" wrapText="1"/>
    </xf>
    <xf numFmtId="4" fontId="0" fillId="24" borderId="33" xfId="0" applyNumberFormat="1" applyFill="1" applyBorder="1" applyAlignment="1">
      <alignment horizontal="right" vertical="center" wrapText="1"/>
    </xf>
    <xf numFmtId="1" fontId="0" fillId="0" borderId="58" xfId="0" applyNumberFormat="1" applyBorder="1" applyAlignment="1">
      <alignment horizontal="center" vertical="center"/>
    </xf>
    <xf numFmtId="49" fontId="25" fillId="0" borderId="59" xfId="0" applyNumberFormat="1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&#261;cznik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rsja I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6"/>
  <sheetViews>
    <sheetView tabSelected="1" zoomScalePageLayoutView="0" workbookViewId="0" topLeftCell="A1">
      <selection activeCell="Q11" sqref="Q11"/>
    </sheetView>
  </sheetViews>
  <sheetFormatPr defaultColWidth="9.00390625" defaultRowHeight="12.75"/>
  <cols>
    <col min="1" max="1" width="5.375" style="0" customWidth="1"/>
    <col min="2" max="2" width="8.75390625" style="0" customWidth="1"/>
    <col min="3" max="4" width="11.375" style="0" customWidth="1"/>
    <col min="5" max="5" width="41.625" style="0" customWidth="1"/>
    <col min="6" max="6" width="16.625" style="0" customWidth="1"/>
    <col min="7" max="7" width="15.375" style="0" customWidth="1"/>
    <col min="8" max="8" width="12.75390625" style="0" customWidth="1"/>
    <col min="9" max="9" width="14.75390625" style="0" customWidth="1"/>
    <col min="10" max="10" width="8.00390625" style="0" customWidth="1"/>
    <col min="11" max="11" width="12.375" style="0" customWidth="1"/>
    <col min="12" max="12" width="12.625" style="0" customWidth="1"/>
    <col min="13" max="13" width="14.125" style="0" customWidth="1"/>
    <col min="14" max="14" width="17.375" style="0" customWidth="1"/>
    <col min="16" max="16" width="9.75390625" style="0" bestFit="1" customWidth="1"/>
    <col min="17" max="17" width="11.875" style="0" customWidth="1"/>
    <col min="18" max="18" width="13.00390625" style="0" customWidth="1"/>
  </cols>
  <sheetData>
    <row r="1" spans="1:14" ht="15">
      <c r="A1" s="3"/>
      <c r="B1" s="3"/>
      <c r="C1" s="4"/>
      <c r="D1" s="4"/>
      <c r="E1" s="5"/>
      <c r="F1" s="5"/>
      <c r="H1" s="151"/>
      <c r="I1" s="151"/>
      <c r="J1" s="1"/>
      <c r="M1" s="152" t="s">
        <v>179</v>
      </c>
      <c r="N1" s="152"/>
    </row>
    <row r="2" spans="1:14" ht="15">
      <c r="A2" s="3"/>
      <c r="B2" s="3"/>
      <c r="C2" s="4"/>
      <c r="D2" s="4"/>
      <c r="E2" s="5"/>
      <c r="F2" s="5"/>
      <c r="J2" s="152" t="s">
        <v>177</v>
      </c>
      <c r="K2" s="152"/>
      <c r="L2" s="152"/>
      <c r="M2" s="152"/>
      <c r="N2" s="152"/>
    </row>
    <row r="3" spans="1:14" ht="15">
      <c r="A3" s="3"/>
      <c r="B3" s="3"/>
      <c r="C3" s="4"/>
      <c r="D3" s="4"/>
      <c r="E3" s="5" t="s">
        <v>0</v>
      </c>
      <c r="F3" s="5"/>
      <c r="L3" s="152" t="s">
        <v>178</v>
      </c>
      <c r="M3" s="152"/>
      <c r="N3" s="152"/>
    </row>
    <row r="4" spans="1:14" ht="15">
      <c r="A4" s="3"/>
      <c r="B4" s="3"/>
      <c r="C4" s="4"/>
      <c r="D4" s="4"/>
      <c r="E4" s="5"/>
      <c r="F4" s="5"/>
      <c r="I4" s="152" t="s">
        <v>172</v>
      </c>
      <c r="J4" s="152"/>
      <c r="K4" s="152"/>
      <c r="L4" s="152"/>
      <c r="M4" s="152"/>
      <c r="N4" s="152"/>
    </row>
    <row r="5" spans="1:14" ht="15">
      <c r="A5" s="3"/>
      <c r="B5" s="3"/>
      <c r="C5" s="4"/>
      <c r="D5" s="4"/>
      <c r="E5" s="5"/>
      <c r="F5" s="5"/>
      <c r="I5" s="152"/>
      <c r="J5" s="152"/>
      <c r="K5" s="152"/>
      <c r="L5" s="152"/>
      <c r="M5" s="152"/>
      <c r="N5" s="152"/>
    </row>
    <row r="6" spans="1:14" ht="18">
      <c r="A6" s="153" t="s">
        <v>101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</row>
    <row r="7" spans="1:14" ht="8.25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3.5" thickBot="1">
      <c r="A8" s="154" t="s">
        <v>1</v>
      </c>
      <c r="B8" s="141" t="s">
        <v>2</v>
      </c>
      <c r="C8" s="143" t="s">
        <v>3</v>
      </c>
      <c r="D8" s="146" t="s">
        <v>90</v>
      </c>
      <c r="E8" s="144" t="s">
        <v>104</v>
      </c>
      <c r="F8" s="144" t="s">
        <v>102</v>
      </c>
      <c r="G8" s="149" t="s">
        <v>4</v>
      </c>
      <c r="H8" s="149"/>
      <c r="I8" s="149"/>
      <c r="J8" s="149"/>
      <c r="K8" s="149"/>
      <c r="L8" s="149"/>
      <c r="M8" s="144" t="s">
        <v>5</v>
      </c>
      <c r="N8" s="155" t="s">
        <v>6</v>
      </c>
    </row>
    <row r="9" spans="1:14" ht="13.5" thickBot="1">
      <c r="A9" s="154"/>
      <c r="B9" s="141"/>
      <c r="C9" s="143"/>
      <c r="D9" s="147"/>
      <c r="E9" s="144"/>
      <c r="F9" s="144"/>
      <c r="G9" s="149"/>
      <c r="H9" s="149"/>
      <c r="I9" s="149"/>
      <c r="J9" s="149"/>
      <c r="K9" s="149"/>
      <c r="L9" s="149"/>
      <c r="M9" s="144"/>
      <c r="N9" s="155"/>
    </row>
    <row r="10" spans="1:14" ht="19.5" customHeight="1" thickBot="1">
      <c r="A10" s="154"/>
      <c r="B10" s="141"/>
      <c r="C10" s="143"/>
      <c r="D10" s="147"/>
      <c r="E10" s="144"/>
      <c r="F10" s="144"/>
      <c r="G10" s="145" t="s">
        <v>103</v>
      </c>
      <c r="H10" s="142" t="s">
        <v>7</v>
      </c>
      <c r="I10" s="142"/>
      <c r="J10" s="142"/>
      <c r="K10" s="142"/>
      <c r="L10" s="9"/>
      <c r="M10" s="144"/>
      <c r="N10" s="155"/>
    </row>
    <row r="11" spans="1:14" ht="33" customHeight="1" thickBot="1">
      <c r="A11" s="154"/>
      <c r="B11" s="141"/>
      <c r="C11" s="143"/>
      <c r="D11" s="147"/>
      <c r="E11" s="144"/>
      <c r="F11" s="144"/>
      <c r="G11" s="144"/>
      <c r="H11" s="145" t="s">
        <v>8</v>
      </c>
      <c r="I11" s="145" t="s">
        <v>9</v>
      </c>
      <c r="J11" s="145" t="s">
        <v>10</v>
      </c>
      <c r="K11" s="145"/>
      <c r="L11" s="145" t="s">
        <v>49</v>
      </c>
      <c r="M11" s="144"/>
      <c r="N11" s="155"/>
    </row>
    <row r="12" spans="1:14" ht="27.75" customHeight="1" thickBot="1">
      <c r="A12" s="154"/>
      <c r="B12" s="141"/>
      <c r="C12" s="143"/>
      <c r="D12" s="148"/>
      <c r="E12" s="144"/>
      <c r="F12" s="144"/>
      <c r="G12" s="144"/>
      <c r="H12" s="144"/>
      <c r="I12" s="144"/>
      <c r="J12" s="145"/>
      <c r="K12" s="145"/>
      <c r="L12" s="145"/>
      <c r="M12" s="144"/>
      <c r="N12" s="155"/>
    </row>
    <row r="13" spans="1:14" ht="12" customHeight="1" thickBot="1">
      <c r="A13" s="10">
        <v>1</v>
      </c>
      <c r="B13" s="11">
        <v>2</v>
      </c>
      <c r="C13" s="12">
        <v>3</v>
      </c>
      <c r="D13" s="12"/>
      <c r="E13" s="11">
        <v>4</v>
      </c>
      <c r="F13" s="11">
        <v>5</v>
      </c>
      <c r="G13" s="50">
        <v>6</v>
      </c>
      <c r="H13" s="11">
        <v>7</v>
      </c>
      <c r="I13" s="11">
        <v>8</v>
      </c>
      <c r="J13" s="150">
        <v>9</v>
      </c>
      <c r="K13" s="150"/>
      <c r="L13" s="13" t="s">
        <v>11</v>
      </c>
      <c r="M13" s="11">
        <v>11</v>
      </c>
      <c r="N13" s="14" t="s">
        <v>148</v>
      </c>
    </row>
    <row r="14" spans="1:14" ht="13.5" customHeight="1">
      <c r="A14" s="95" t="s">
        <v>62</v>
      </c>
      <c r="B14" s="96" t="s">
        <v>12</v>
      </c>
      <c r="C14" s="96" t="s">
        <v>13</v>
      </c>
      <c r="D14" s="140" t="s">
        <v>92</v>
      </c>
      <c r="E14" s="117" t="s">
        <v>82</v>
      </c>
      <c r="F14" s="98">
        <v>720500</v>
      </c>
      <c r="G14" s="66">
        <f>SUM(H14:I16,L14,K14:K16)</f>
        <v>534000</v>
      </c>
      <c r="H14" s="80">
        <v>534000</v>
      </c>
      <c r="I14" s="80">
        <v>0</v>
      </c>
      <c r="J14" s="18" t="s">
        <v>14</v>
      </c>
      <c r="K14" s="58">
        <v>0</v>
      </c>
      <c r="L14" s="80">
        <v>0</v>
      </c>
      <c r="M14" s="81" t="s">
        <v>15</v>
      </c>
      <c r="N14" s="116" t="s">
        <v>18</v>
      </c>
    </row>
    <row r="15" spans="1:14" ht="13.5" customHeight="1">
      <c r="A15" s="95"/>
      <c r="B15" s="96"/>
      <c r="C15" s="96"/>
      <c r="D15" s="85"/>
      <c r="E15" s="117"/>
      <c r="F15" s="98"/>
      <c r="G15" s="67"/>
      <c r="H15" s="80"/>
      <c r="I15" s="80"/>
      <c r="J15" s="15" t="s">
        <v>16</v>
      </c>
      <c r="K15" s="55">
        <v>0</v>
      </c>
      <c r="L15" s="80"/>
      <c r="M15" s="81"/>
      <c r="N15" s="116"/>
    </row>
    <row r="16" spans="1:14" ht="13.5" customHeight="1">
      <c r="A16" s="95"/>
      <c r="B16" s="96"/>
      <c r="C16" s="96"/>
      <c r="D16" s="88"/>
      <c r="E16" s="117"/>
      <c r="F16" s="98"/>
      <c r="G16" s="67"/>
      <c r="H16" s="80"/>
      <c r="I16" s="80"/>
      <c r="J16" s="17" t="s">
        <v>17</v>
      </c>
      <c r="K16" s="59">
        <v>0</v>
      </c>
      <c r="L16" s="80"/>
      <c r="M16" s="81"/>
      <c r="N16" s="116"/>
    </row>
    <row r="17" spans="1:14" ht="13.5" customHeight="1">
      <c r="A17" s="95" t="s">
        <v>38</v>
      </c>
      <c r="B17" s="96" t="s">
        <v>12</v>
      </c>
      <c r="C17" s="96" t="s">
        <v>13</v>
      </c>
      <c r="D17" s="87" t="s">
        <v>92</v>
      </c>
      <c r="E17" s="117" t="s">
        <v>83</v>
      </c>
      <c r="F17" s="98">
        <v>296000</v>
      </c>
      <c r="G17" s="66">
        <f>SUM(H17:I19,L17,K17:K19)</f>
        <v>296000</v>
      </c>
      <c r="H17" s="80">
        <v>296000</v>
      </c>
      <c r="I17" s="80">
        <v>0</v>
      </c>
      <c r="J17" s="18" t="s">
        <v>14</v>
      </c>
      <c r="K17" s="58">
        <v>0</v>
      </c>
      <c r="L17" s="80">
        <v>0</v>
      </c>
      <c r="M17" s="81" t="s">
        <v>15</v>
      </c>
      <c r="N17" s="116" t="s">
        <v>18</v>
      </c>
    </row>
    <row r="18" spans="1:14" ht="13.5" customHeight="1">
      <c r="A18" s="95"/>
      <c r="B18" s="96"/>
      <c r="C18" s="96"/>
      <c r="D18" s="85"/>
      <c r="E18" s="117"/>
      <c r="F18" s="98"/>
      <c r="G18" s="67"/>
      <c r="H18" s="80"/>
      <c r="I18" s="80"/>
      <c r="J18" s="15" t="s">
        <v>16</v>
      </c>
      <c r="K18" s="55">
        <v>0</v>
      </c>
      <c r="L18" s="80"/>
      <c r="M18" s="81"/>
      <c r="N18" s="116"/>
    </row>
    <row r="19" spans="1:14" ht="13.5" customHeight="1">
      <c r="A19" s="95"/>
      <c r="B19" s="96"/>
      <c r="C19" s="96"/>
      <c r="D19" s="88"/>
      <c r="E19" s="117"/>
      <c r="F19" s="98"/>
      <c r="G19" s="67"/>
      <c r="H19" s="80"/>
      <c r="I19" s="80"/>
      <c r="J19" s="17" t="s">
        <v>17</v>
      </c>
      <c r="K19" s="59">
        <v>0</v>
      </c>
      <c r="L19" s="80"/>
      <c r="M19" s="81"/>
      <c r="N19" s="116"/>
    </row>
    <row r="20" spans="1:14" ht="13.5" customHeight="1">
      <c r="A20" s="95" t="s">
        <v>39</v>
      </c>
      <c r="B20" s="96" t="s">
        <v>12</v>
      </c>
      <c r="C20" s="96" t="s">
        <v>13</v>
      </c>
      <c r="D20" s="87" t="s">
        <v>92</v>
      </c>
      <c r="E20" s="117" t="s">
        <v>84</v>
      </c>
      <c r="F20" s="98">
        <v>550000</v>
      </c>
      <c r="G20" s="66">
        <f>SUM(H20:I22,L20,K20:K22)</f>
        <v>550000</v>
      </c>
      <c r="H20" s="80">
        <v>550000</v>
      </c>
      <c r="I20" s="80">
        <v>0</v>
      </c>
      <c r="J20" s="18" t="s">
        <v>14</v>
      </c>
      <c r="K20" s="58">
        <v>0</v>
      </c>
      <c r="L20" s="80">
        <v>0</v>
      </c>
      <c r="M20" s="81" t="s">
        <v>15</v>
      </c>
      <c r="N20" s="116" t="s">
        <v>18</v>
      </c>
    </row>
    <row r="21" spans="1:14" ht="13.5" customHeight="1">
      <c r="A21" s="95"/>
      <c r="B21" s="96"/>
      <c r="C21" s="96"/>
      <c r="D21" s="85"/>
      <c r="E21" s="117"/>
      <c r="F21" s="98"/>
      <c r="G21" s="67"/>
      <c r="H21" s="80"/>
      <c r="I21" s="80"/>
      <c r="J21" s="15" t="s">
        <v>16</v>
      </c>
      <c r="K21" s="55">
        <v>0</v>
      </c>
      <c r="L21" s="80"/>
      <c r="M21" s="81"/>
      <c r="N21" s="116"/>
    </row>
    <row r="22" spans="1:14" ht="13.5" customHeight="1">
      <c r="A22" s="95"/>
      <c r="B22" s="96"/>
      <c r="C22" s="96"/>
      <c r="D22" s="88"/>
      <c r="E22" s="117"/>
      <c r="F22" s="98"/>
      <c r="G22" s="67"/>
      <c r="H22" s="80"/>
      <c r="I22" s="80"/>
      <c r="J22" s="17" t="s">
        <v>17</v>
      </c>
      <c r="K22" s="59">
        <v>0</v>
      </c>
      <c r="L22" s="80"/>
      <c r="M22" s="81"/>
      <c r="N22" s="116"/>
    </row>
    <row r="23" spans="1:14" ht="13.5" customHeight="1">
      <c r="A23" s="95" t="s">
        <v>63</v>
      </c>
      <c r="B23" s="96" t="s">
        <v>12</v>
      </c>
      <c r="C23" s="96" t="s">
        <v>13</v>
      </c>
      <c r="D23" s="87" t="s">
        <v>92</v>
      </c>
      <c r="E23" s="117" t="s">
        <v>85</v>
      </c>
      <c r="F23" s="98">
        <v>931200</v>
      </c>
      <c r="G23" s="66">
        <f>SUM(H23:I25,L23,K23:K25)</f>
        <v>287400</v>
      </c>
      <c r="H23" s="80">
        <v>287400</v>
      </c>
      <c r="I23" s="80">
        <v>0</v>
      </c>
      <c r="J23" s="18" t="s">
        <v>14</v>
      </c>
      <c r="K23" s="58">
        <v>0</v>
      </c>
      <c r="L23" s="80">
        <v>0</v>
      </c>
      <c r="M23" s="81" t="s">
        <v>15</v>
      </c>
      <c r="N23" s="116" t="s">
        <v>18</v>
      </c>
    </row>
    <row r="24" spans="1:14" ht="13.5" customHeight="1">
      <c r="A24" s="95"/>
      <c r="B24" s="96"/>
      <c r="C24" s="96"/>
      <c r="D24" s="85"/>
      <c r="E24" s="117"/>
      <c r="F24" s="98"/>
      <c r="G24" s="67"/>
      <c r="H24" s="80"/>
      <c r="I24" s="80"/>
      <c r="J24" s="15" t="s">
        <v>16</v>
      </c>
      <c r="K24" s="55">
        <v>0</v>
      </c>
      <c r="L24" s="80"/>
      <c r="M24" s="81"/>
      <c r="N24" s="116"/>
    </row>
    <row r="25" spans="1:14" ht="13.5" customHeight="1">
      <c r="A25" s="95"/>
      <c r="B25" s="96"/>
      <c r="C25" s="96"/>
      <c r="D25" s="88"/>
      <c r="E25" s="117"/>
      <c r="F25" s="98"/>
      <c r="G25" s="67"/>
      <c r="H25" s="80"/>
      <c r="I25" s="80"/>
      <c r="J25" s="17" t="s">
        <v>17</v>
      </c>
      <c r="K25" s="59">
        <v>0</v>
      </c>
      <c r="L25" s="80"/>
      <c r="M25" s="81"/>
      <c r="N25" s="116"/>
    </row>
    <row r="26" spans="1:14" ht="13.5" customHeight="1">
      <c r="A26" s="95" t="s">
        <v>51</v>
      </c>
      <c r="B26" s="96" t="s">
        <v>12</v>
      </c>
      <c r="C26" s="96" t="s">
        <v>13</v>
      </c>
      <c r="D26" s="87" t="s">
        <v>92</v>
      </c>
      <c r="E26" s="117" t="s">
        <v>86</v>
      </c>
      <c r="F26" s="98">
        <v>2685500</v>
      </c>
      <c r="G26" s="66">
        <f>SUM(H26:I28,L26,K26:K28)</f>
        <v>386500</v>
      </c>
      <c r="H26" s="80">
        <v>386500</v>
      </c>
      <c r="I26" s="80">
        <v>0</v>
      </c>
      <c r="J26" s="18" t="s">
        <v>14</v>
      </c>
      <c r="K26" s="58">
        <v>0</v>
      </c>
      <c r="L26" s="80">
        <v>0</v>
      </c>
      <c r="M26" s="81" t="s">
        <v>15</v>
      </c>
      <c r="N26" s="116" t="s">
        <v>18</v>
      </c>
    </row>
    <row r="27" spans="1:14" ht="13.5" customHeight="1">
      <c r="A27" s="95"/>
      <c r="B27" s="96"/>
      <c r="C27" s="96"/>
      <c r="D27" s="85"/>
      <c r="E27" s="117"/>
      <c r="F27" s="98"/>
      <c r="G27" s="67"/>
      <c r="H27" s="80"/>
      <c r="I27" s="80"/>
      <c r="J27" s="15" t="s">
        <v>16</v>
      </c>
      <c r="K27" s="55">
        <v>0</v>
      </c>
      <c r="L27" s="80"/>
      <c r="M27" s="81"/>
      <c r="N27" s="116"/>
    </row>
    <row r="28" spans="1:14" ht="13.5" customHeight="1">
      <c r="A28" s="95"/>
      <c r="B28" s="96"/>
      <c r="C28" s="96"/>
      <c r="D28" s="88"/>
      <c r="E28" s="117"/>
      <c r="F28" s="98"/>
      <c r="G28" s="67"/>
      <c r="H28" s="80"/>
      <c r="I28" s="80"/>
      <c r="J28" s="17" t="s">
        <v>17</v>
      </c>
      <c r="K28" s="59">
        <v>0</v>
      </c>
      <c r="L28" s="80"/>
      <c r="M28" s="81"/>
      <c r="N28" s="116"/>
    </row>
    <row r="29" spans="1:14" ht="13.5" customHeight="1">
      <c r="A29" s="95" t="s">
        <v>40</v>
      </c>
      <c r="B29" s="96" t="s">
        <v>12</v>
      </c>
      <c r="C29" s="96" t="s">
        <v>13</v>
      </c>
      <c r="D29" s="87" t="s">
        <v>92</v>
      </c>
      <c r="E29" s="117" t="s">
        <v>66</v>
      </c>
      <c r="F29" s="98">
        <v>2728000</v>
      </c>
      <c r="G29" s="66">
        <f>SUM(H29:I31,L29,K29:K31)</f>
        <v>28000</v>
      </c>
      <c r="H29" s="80">
        <v>28000</v>
      </c>
      <c r="I29" s="80">
        <v>0</v>
      </c>
      <c r="J29" s="18" t="s">
        <v>14</v>
      </c>
      <c r="K29" s="58">
        <v>0</v>
      </c>
      <c r="L29" s="80">
        <v>0</v>
      </c>
      <c r="M29" s="81" t="s">
        <v>15</v>
      </c>
      <c r="N29" s="116" t="s">
        <v>18</v>
      </c>
    </row>
    <row r="30" spans="1:14" ht="13.5" customHeight="1">
      <c r="A30" s="95"/>
      <c r="B30" s="96"/>
      <c r="C30" s="96"/>
      <c r="D30" s="85"/>
      <c r="E30" s="117"/>
      <c r="F30" s="98"/>
      <c r="G30" s="67"/>
      <c r="H30" s="80"/>
      <c r="I30" s="80"/>
      <c r="J30" s="15" t="s">
        <v>16</v>
      </c>
      <c r="K30" s="55">
        <v>0</v>
      </c>
      <c r="L30" s="80"/>
      <c r="M30" s="81"/>
      <c r="N30" s="116"/>
    </row>
    <row r="31" spans="1:14" ht="13.5" customHeight="1">
      <c r="A31" s="95"/>
      <c r="B31" s="96"/>
      <c r="C31" s="96"/>
      <c r="D31" s="88"/>
      <c r="E31" s="117"/>
      <c r="F31" s="98"/>
      <c r="G31" s="67"/>
      <c r="H31" s="80"/>
      <c r="I31" s="80"/>
      <c r="J31" s="17" t="s">
        <v>17</v>
      </c>
      <c r="K31" s="59">
        <v>0</v>
      </c>
      <c r="L31" s="80"/>
      <c r="M31" s="81"/>
      <c r="N31" s="116"/>
    </row>
    <row r="32" spans="1:14" ht="13.5" customHeight="1">
      <c r="A32" s="95" t="s">
        <v>132</v>
      </c>
      <c r="B32" s="96" t="s">
        <v>12</v>
      </c>
      <c r="C32" s="96" t="s">
        <v>13</v>
      </c>
      <c r="D32" s="87" t="s">
        <v>92</v>
      </c>
      <c r="E32" s="117" t="s">
        <v>81</v>
      </c>
      <c r="F32" s="98">
        <v>1300000</v>
      </c>
      <c r="G32" s="66">
        <f>SUM(H32:I34,L32,K32:K34)</f>
        <v>100000</v>
      </c>
      <c r="H32" s="67">
        <v>100000</v>
      </c>
      <c r="I32" s="80">
        <v>0</v>
      </c>
      <c r="J32" s="18" t="s">
        <v>14</v>
      </c>
      <c r="K32" s="58">
        <v>0</v>
      </c>
      <c r="L32" s="80">
        <v>0</v>
      </c>
      <c r="M32" s="81" t="s">
        <v>15</v>
      </c>
      <c r="N32" s="116" t="s">
        <v>18</v>
      </c>
    </row>
    <row r="33" spans="1:14" ht="13.5" customHeight="1">
      <c r="A33" s="95"/>
      <c r="B33" s="96"/>
      <c r="C33" s="96"/>
      <c r="D33" s="85"/>
      <c r="E33" s="117"/>
      <c r="F33" s="98"/>
      <c r="G33" s="67"/>
      <c r="H33" s="67"/>
      <c r="I33" s="80"/>
      <c r="J33" s="15" t="s">
        <v>16</v>
      </c>
      <c r="K33" s="55">
        <v>0</v>
      </c>
      <c r="L33" s="80"/>
      <c r="M33" s="81"/>
      <c r="N33" s="116"/>
    </row>
    <row r="34" spans="1:14" ht="13.5" customHeight="1">
      <c r="A34" s="95"/>
      <c r="B34" s="96"/>
      <c r="C34" s="96"/>
      <c r="D34" s="88"/>
      <c r="E34" s="117"/>
      <c r="F34" s="98"/>
      <c r="G34" s="67"/>
      <c r="H34" s="67"/>
      <c r="I34" s="80"/>
      <c r="J34" s="17" t="s">
        <v>17</v>
      </c>
      <c r="K34" s="59">
        <v>0</v>
      </c>
      <c r="L34" s="80"/>
      <c r="M34" s="81"/>
      <c r="N34" s="116"/>
    </row>
    <row r="35" spans="1:14" ht="13.5" customHeight="1">
      <c r="A35" s="95" t="s">
        <v>41</v>
      </c>
      <c r="B35" s="96" t="s">
        <v>12</v>
      </c>
      <c r="C35" s="96" t="s">
        <v>13</v>
      </c>
      <c r="D35" s="87" t="s">
        <v>92</v>
      </c>
      <c r="E35" s="117" t="s">
        <v>99</v>
      </c>
      <c r="F35" s="98">
        <v>2400000</v>
      </c>
      <c r="G35" s="66">
        <f>SUM(H35:I37,L35,K35:K37)</f>
        <v>73300</v>
      </c>
      <c r="H35" s="80">
        <v>73300</v>
      </c>
      <c r="I35" s="80">
        <v>0</v>
      </c>
      <c r="J35" s="18" t="s">
        <v>14</v>
      </c>
      <c r="K35" s="58">
        <v>0</v>
      </c>
      <c r="L35" s="80">
        <v>0</v>
      </c>
      <c r="M35" s="81" t="s">
        <v>15</v>
      </c>
      <c r="N35" s="116" t="s">
        <v>18</v>
      </c>
    </row>
    <row r="36" spans="1:14" ht="13.5" customHeight="1">
      <c r="A36" s="95"/>
      <c r="B36" s="96"/>
      <c r="C36" s="96"/>
      <c r="D36" s="85"/>
      <c r="E36" s="117"/>
      <c r="F36" s="98"/>
      <c r="G36" s="67"/>
      <c r="H36" s="80"/>
      <c r="I36" s="80"/>
      <c r="J36" s="15" t="s">
        <v>16</v>
      </c>
      <c r="K36" s="55">
        <v>0</v>
      </c>
      <c r="L36" s="80"/>
      <c r="M36" s="81"/>
      <c r="N36" s="116"/>
    </row>
    <row r="37" spans="1:14" ht="13.5" customHeight="1">
      <c r="A37" s="95"/>
      <c r="B37" s="96"/>
      <c r="C37" s="96"/>
      <c r="D37" s="88"/>
      <c r="E37" s="117"/>
      <c r="F37" s="98"/>
      <c r="G37" s="67"/>
      <c r="H37" s="80"/>
      <c r="I37" s="80"/>
      <c r="J37" s="17" t="s">
        <v>17</v>
      </c>
      <c r="K37" s="59">
        <v>0</v>
      </c>
      <c r="L37" s="80"/>
      <c r="M37" s="81"/>
      <c r="N37" s="116"/>
    </row>
    <row r="38" spans="1:14" ht="13.5" customHeight="1">
      <c r="A38" s="95" t="s">
        <v>42</v>
      </c>
      <c r="B38" s="96" t="s">
        <v>12</v>
      </c>
      <c r="C38" s="96" t="s">
        <v>13</v>
      </c>
      <c r="D38" s="87" t="s">
        <v>92</v>
      </c>
      <c r="E38" s="117" t="s">
        <v>87</v>
      </c>
      <c r="F38" s="98">
        <v>130000</v>
      </c>
      <c r="G38" s="66">
        <f>SUM(H38:I40,L38,K38:K40)</f>
        <v>10000</v>
      </c>
      <c r="H38" s="80">
        <v>10000</v>
      </c>
      <c r="I38" s="80">
        <v>0</v>
      </c>
      <c r="J38" s="18" t="s">
        <v>14</v>
      </c>
      <c r="K38" s="58">
        <v>0</v>
      </c>
      <c r="L38" s="80">
        <v>0</v>
      </c>
      <c r="M38" s="81" t="s">
        <v>15</v>
      </c>
      <c r="N38" s="116" t="s">
        <v>18</v>
      </c>
    </row>
    <row r="39" spans="1:14" ht="13.5" customHeight="1">
      <c r="A39" s="95"/>
      <c r="B39" s="96"/>
      <c r="C39" s="96"/>
      <c r="D39" s="85"/>
      <c r="E39" s="117"/>
      <c r="F39" s="98"/>
      <c r="G39" s="67"/>
      <c r="H39" s="80"/>
      <c r="I39" s="80"/>
      <c r="J39" s="15" t="s">
        <v>16</v>
      </c>
      <c r="K39" s="55">
        <v>0</v>
      </c>
      <c r="L39" s="80"/>
      <c r="M39" s="81"/>
      <c r="N39" s="116"/>
    </row>
    <row r="40" spans="1:14" ht="13.5" customHeight="1">
      <c r="A40" s="95"/>
      <c r="B40" s="96"/>
      <c r="C40" s="96"/>
      <c r="D40" s="88"/>
      <c r="E40" s="117"/>
      <c r="F40" s="98"/>
      <c r="G40" s="67"/>
      <c r="H40" s="80"/>
      <c r="I40" s="80"/>
      <c r="J40" s="17" t="s">
        <v>17</v>
      </c>
      <c r="K40" s="59">
        <v>0</v>
      </c>
      <c r="L40" s="80"/>
      <c r="M40" s="81"/>
      <c r="N40" s="116"/>
    </row>
    <row r="41" spans="1:14" ht="13.5" customHeight="1">
      <c r="A41" s="95" t="s">
        <v>43</v>
      </c>
      <c r="B41" s="96" t="s">
        <v>12</v>
      </c>
      <c r="C41" s="96" t="s">
        <v>13</v>
      </c>
      <c r="D41" s="87" t="s">
        <v>92</v>
      </c>
      <c r="E41" s="117" t="s">
        <v>98</v>
      </c>
      <c r="F41" s="98">
        <v>2181000</v>
      </c>
      <c r="G41" s="66">
        <f>SUM(H41:I43,L41,K41:K43)</f>
        <v>45000</v>
      </c>
      <c r="H41" s="80">
        <v>45000</v>
      </c>
      <c r="I41" s="80">
        <v>0</v>
      </c>
      <c r="J41" s="18" t="s">
        <v>14</v>
      </c>
      <c r="K41" s="58">
        <v>0</v>
      </c>
      <c r="L41" s="80">
        <v>0</v>
      </c>
      <c r="M41" s="81" t="s">
        <v>15</v>
      </c>
      <c r="N41" s="116" t="s">
        <v>18</v>
      </c>
    </row>
    <row r="42" spans="1:14" ht="13.5" customHeight="1">
      <c r="A42" s="95"/>
      <c r="B42" s="96"/>
      <c r="C42" s="96"/>
      <c r="D42" s="85"/>
      <c r="E42" s="117"/>
      <c r="F42" s="98"/>
      <c r="G42" s="67"/>
      <c r="H42" s="80"/>
      <c r="I42" s="80"/>
      <c r="J42" s="15" t="s">
        <v>16</v>
      </c>
      <c r="K42" s="55">
        <v>0</v>
      </c>
      <c r="L42" s="80"/>
      <c r="M42" s="81"/>
      <c r="N42" s="116"/>
    </row>
    <row r="43" spans="1:14" ht="13.5" customHeight="1">
      <c r="A43" s="95"/>
      <c r="B43" s="96"/>
      <c r="C43" s="96"/>
      <c r="D43" s="88"/>
      <c r="E43" s="117"/>
      <c r="F43" s="98"/>
      <c r="G43" s="67"/>
      <c r="H43" s="80"/>
      <c r="I43" s="80"/>
      <c r="J43" s="17" t="s">
        <v>17</v>
      </c>
      <c r="K43" s="59">
        <v>0</v>
      </c>
      <c r="L43" s="80"/>
      <c r="M43" s="81"/>
      <c r="N43" s="116"/>
    </row>
    <row r="44" spans="1:14" ht="13.5" customHeight="1">
      <c r="A44" s="95" t="s">
        <v>133</v>
      </c>
      <c r="B44" s="96" t="s">
        <v>12</v>
      </c>
      <c r="C44" s="96" t="s">
        <v>13</v>
      </c>
      <c r="D44" s="87" t="s">
        <v>92</v>
      </c>
      <c r="E44" s="97" t="s">
        <v>128</v>
      </c>
      <c r="F44" s="98">
        <v>1611000</v>
      </c>
      <c r="G44" s="66">
        <f>SUM(H44:I46,L44,K44:K46)</f>
        <v>527000</v>
      </c>
      <c r="H44" s="80">
        <v>43700</v>
      </c>
      <c r="I44" s="80">
        <v>0</v>
      </c>
      <c r="J44" s="18" t="s">
        <v>14</v>
      </c>
      <c r="K44" s="58">
        <v>0</v>
      </c>
      <c r="L44" s="80">
        <v>483300</v>
      </c>
      <c r="M44" s="81" t="s">
        <v>15</v>
      </c>
      <c r="N44" s="78" t="s">
        <v>18</v>
      </c>
    </row>
    <row r="45" spans="1:17" ht="13.5" customHeight="1">
      <c r="A45" s="95"/>
      <c r="B45" s="96"/>
      <c r="C45" s="96"/>
      <c r="D45" s="85"/>
      <c r="E45" s="97"/>
      <c r="F45" s="98"/>
      <c r="G45" s="67"/>
      <c r="H45" s="80"/>
      <c r="I45" s="80"/>
      <c r="J45" s="15" t="s">
        <v>16</v>
      </c>
      <c r="K45" s="55">
        <v>0</v>
      </c>
      <c r="L45" s="80"/>
      <c r="M45" s="81"/>
      <c r="N45" s="78"/>
      <c r="Q45" s="39"/>
    </row>
    <row r="46" spans="1:17" ht="13.5" customHeight="1">
      <c r="A46" s="95"/>
      <c r="B46" s="96"/>
      <c r="C46" s="96"/>
      <c r="D46" s="88"/>
      <c r="E46" s="97"/>
      <c r="F46" s="98"/>
      <c r="G46" s="67"/>
      <c r="H46" s="80"/>
      <c r="I46" s="80"/>
      <c r="J46" s="17" t="s">
        <v>17</v>
      </c>
      <c r="K46" s="59">
        <v>0</v>
      </c>
      <c r="L46" s="80"/>
      <c r="M46" s="81"/>
      <c r="N46" s="79"/>
      <c r="Q46" s="39"/>
    </row>
    <row r="47" spans="1:17" ht="13.5" customHeight="1">
      <c r="A47" s="95" t="s">
        <v>44</v>
      </c>
      <c r="B47" s="96" t="s">
        <v>12</v>
      </c>
      <c r="C47" s="96" t="s">
        <v>13</v>
      </c>
      <c r="D47" s="87" t="s">
        <v>92</v>
      </c>
      <c r="E47" s="97" t="s">
        <v>129</v>
      </c>
      <c r="F47" s="98">
        <v>1835190</v>
      </c>
      <c r="G47" s="66">
        <f>SUM(H47:I49,L47,K47:K49)</f>
        <v>611730</v>
      </c>
      <c r="H47" s="80">
        <v>61200</v>
      </c>
      <c r="I47" s="80">
        <v>0</v>
      </c>
      <c r="J47" s="18" t="s">
        <v>14</v>
      </c>
      <c r="K47" s="58">
        <v>0</v>
      </c>
      <c r="L47" s="80">
        <v>550530</v>
      </c>
      <c r="M47" s="81" t="s">
        <v>15</v>
      </c>
      <c r="N47" s="78" t="s">
        <v>18</v>
      </c>
      <c r="Q47" s="39"/>
    </row>
    <row r="48" spans="1:17" ht="13.5" customHeight="1">
      <c r="A48" s="95"/>
      <c r="B48" s="96"/>
      <c r="C48" s="96"/>
      <c r="D48" s="85"/>
      <c r="E48" s="97"/>
      <c r="F48" s="98"/>
      <c r="G48" s="67"/>
      <c r="H48" s="80"/>
      <c r="I48" s="80"/>
      <c r="J48" s="15" t="s">
        <v>16</v>
      </c>
      <c r="K48" s="55">
        <v>0</v>
      </c>
      <c r="L48" s="80"/>
      <c r="M48" s="81"/>
      <c r="N48" s="78"/>
      <c r="Q48" s="39"/>
    </row>
    <row r="49" spans="1:17" ht="13.5" customHeight="1">
      <c r="A49" s="95"/>
      <c r="B49" s="96"/>
      <c r="C49" s="96"/>
      <c r="D49" s="88"/>
      <c r="E49" s="97"/>
      <c r="F49" s="98"/>
      <c r="G49" s="67"/>
      <c r="H49" s="80"/>
      <c r="I49" s="80"/>
      <c r="J49" s="17" t="s">
        <v>17</v>
      </c>
      <c r="K49" s="59">
        <v>0</v>
      </c>
      <c r="L49" s="80"/>
      <c r="M49" s="81"/>
      <c r="N49" s="79"/>
      <c r="Q49" s="39"/>
    </row>
    <row r="50" spans="1:17" ht="13.5" customHeight="1">
      <c r="A50" s="95" t="s">
        <v>50</v>
      </c>
      <c r="B50" s="96" t="s">
        <v>12</v>
      </c>
      <c r="C50" s="96" t="s">
        <v>13</v>
      </c>
      <c r="D50" s="87" t="s">
        <v>92</v>
      </c>
      <c r="E50" s="97" t="s">
        <v>105</v>
      </c>
      <c r="F50" s="98">
        <v>310000</v>
      </c>
      <c r="G50" s="66">
        <f>SUM(H50:I52,L50,K50:K52)</f>
        <v>50000</v>
      </c>
      <c r="H50" s="80">
        <v>50000</v>
      </c>
      <c r="I50" s="80">
        <v>0</v>
      </c>
      <c r="J50" s="18" t="s">
        <v>14</v>
      </c>
      <c r="K50" s="58">
        <v>0</v>
      </c>
      <c r="L50" s="80">
        <v>0</v>
      </c>
      <c r="M50" s="81" t="s">
        <v>15</v>
      </c>
      <c r="N50" s="78" t="s">
        <v>18</v>
      </c>
      <c r="Q50" s="39"/>
    </row>
    <row r="51" spans="1:17" ht="13.5" customHeight="1">
      <c r="A51" s="95"/>
      <c r="B51" s="96"/>
      <c r="C51" s="96"/>
      <c r="D51" s="85"/>
      <c r="E51" s="97"/>
      <c r="F51" s="98"/>
      <c r="G51" s="67"/>
      <c r="H51" s="80"/>
      <c r="I51" s="80"/>
      <c r="J51" s="15" t="s">
        <v>16</v>
      </c>
      <c r="K51" s="55">
        <v>0</v>
      </c>
      <c r="L51" s="80"/>
      <c r="M51" s="81"/>
      <c r="N51" s="78"/>
      <c r="Q51" s="39"/>
    </row>
    <row r="52" spans="1:17" ht="13.5" customHeight="1">
      <c r="A52" s="95"/>
      <c r="B52" s="96"/>
      <c r="C52" s="96"/>
      <c r="D52" s="88"/>
      <c r="E52" s="97"/>
      <c r="F52" s="98"/>
      <c r="G52" s="67"/>
      <c r="H52" s="80"/>
      <c r="I52" s="80"/>
      <c r="J52" s="17" t="s">
        <v>17</v>
      </c>
      <c r="K52" s="59">
        <v>0</v>
      </c>
      <c r="L52" s="80"/>
      <c r="M52" s="81"/>
      <c r="N52" s="79"/>
      <c r="Q52" s="39"/>
    </row>
    <row r="53" spans="1:17" ht="13.5" customHeight="1">
      <c r="A53" s="95" t="s">
        <v>95</v>
      </c>
      <c r="B53" s="96" t="s">
        <v>12</v>
      </c>
      <c r="C53" s="96" t="s">
        <v>13</v>
      </c>
      <c r="D53" s="87" t="s">
        <v>92</v>
      </c>
      <c r="E53" s="97" t="s">
        <v>168</v>
      </c>
      <c r="F53" s="98">
        <v>0</v>
      </c>
      <c r="G53" s="66">
        <f>SUM(H53:I55,L53,K53:K55)</f>
        <v>10000</v>
      </c>
      <c r="H53" s="80">
        <v>10000</v>
      </c>
      <c r="I53" s="80">
        <v>0</v>
      </c>
      <c r="J53" s="18" t="s">
        <v>14</v>
      </c>
      <c r="K53" s="58">
        <v>0</v>
      </c>
      <c r="L53" s="80">
        <v>0</v>
      </c>
      <c r="M53" s="81" t="s">
        <v>15</v>
      </c>
      <c r="N53" s="78" t="s">
        <v>18</v>
      </c>
      <c r="Q53" s="39"/>
    </row>
    <row r="54" spans="1:17" ht="13.5" customHeight="1">
      <c r="A54" s="95"/>
      <c r="B54" s="96"/>
      <c r="C54" s="96"/>
      <c r="D54" s="85"/>
      <c r="E54" s="97"/>
      <c r="F54" s="98"/>
      <c r="G54" s="67"/>
      <c r="H54" s="80"/>
      <c r="I54" s="80"/>
      <c r="J54" s="15" t="s">
        <v>16</v>
      </c>
      <c r="K54" s="55">
        <v>0</v>
      </c>
      <c r="L54" s="80"/>
      <c r="M54" s="81"/>
      <c r="N54" s="78"/>
      <c r="Q54" s="39"/>
    </row>
    <row r="55" spans="1:17" ht="13.5" customHeight="1">
      <c r="A55" s="95"/>
      <c r="B55" s="96"/>
      <c r="C55" s="96"/>
      <c r="D55" s="88"/>
      <c r="E55" s="97"/>
      <c r="F55" s="98"/>
      <c r="G55" s="67"/>
      <c r="H55" s="80"/>
      <c r="I55" s="80"/>
      <c r="J55" s="17" t="s">
        <v>17</v>
      </c>
      <c r="K55" s="59">
        <v>0</v>
      </c>
      <c r="L55" s="80"/>
      <c r="M55" s="81"/>
      <c r="N55" s="79"/>
      <c r="Q55" s="39"/>
    </row>
    <row r="56" spans="1:17" ht="13.5" customHeight="1">
      <c r="A56" s="95" t="s">
        <v>130</v>
      </c>
      <c r="B56" s="96" t="s">
        <v>12</v>
      </c>
      <c r="C56" s="96" t="s">
        <v>13</v>
      </c>
      <c r="D56" s="87" t="s">
        <v>91</v>
      </c>
      <c r="E56" s="97" t="s">
        <v>88</v>
      </c>
      <c r="F56" s="98">
        <v>0</v>
      </c>
      <c r="G56" s="66">
        <f>SUM(H56:I58,L56,K56:K58)</f>
        <v>40000</v>
      </c>
      <c r="H56" s="80">
        <v>40000</v>
      </c>
      <c r="I56" s="80">
        <v>0</v>
      </c>
      <c r="J56" s="18" t="s">
        <v>14</v>
      </c>
      <c r="K56" s="58">
        <v>0</v>
      </c>
      <c r="L56" s="80">
        <v>0</v>
      </c>
      <c r="M56" s="81" t="s">
        <v>15</v>
      </c>
      <c r="N56" s="78" t="s">
        <v>18</v>
      </c>
      <c r="Q56" s="39"/>
    </row>
    <row r="57" spans="1:17" ht="13.5" customHeight="1">
      <c r="A57" s="95"/>
      <c r="B57" s="96"/>
      <c r="C57" s="96"/>
      <c r="D57" s="85"/>
      <c r="E57" s="97"/>
      <c r="F57" s="98"/>
      <c r="G57" s="67"/>
      <c r="H57" s="80"/>
      <c r="I57" s="80"/>
      <c r="J57" s="15" t="s">
        <v>16</v>
      </c>
      <c r="K57" s="55">
        <v>0</v>
      </c>
      <c r="L57" s="80"/>
      <c r="M57" s="81"/>
      <c r="N57" s="78"/>
      <c r="Q57" s="39"/>
    </row>
    <row r="58" spans="1:17" ht="13.5" customHeight="1">
      <c r="A58" s="95"/>
      <c r="B58" s="96"/>
      <c r="C58" s="96"/>
      <c r="D58" s="88"/>
      <c r="E58" s="97"/>
      <c r="F58" s="98"/>
      <c r="G58" s="67"/>
      <c r="H58" s="80"/>
      <c r="I58" s="80"/>
      <c r="J58" s="17" t="s">
        <v>17</v>
      </c>
      <c r="K58" s="59">
        <v>0</v>
      </c>
      <c r="L58" s="80"/>
      <c r="M58" s="81"/>
      <c r="N58" s="79"/>
      <c r="Q58" s="39"/>
    </row>
    <row r="59" spans="1:17" ht="13.5" customHeight="1">
      <c r="A59" s="95" t="s">
        <v>131</v>
      </c>
      <c r="B59" s="96" t="s">
        <v>12</v>
      </c>
      <c r="C59" s="96" t="s">
        <v>13</v>
      </c>
      <c r="D59" s="87" t="s">
        <v>91</v>
      </c>
      <c r="E59" s="97" t="s">
        <v>89</v>
      </c>
      <c r="F59" s="98">
        <v>0</v>
      </c>
      <c r="G59" s="66">
        <f>SUM(H59:I61,L59,K59:K61)</f>
        <v>30000</v>
      </c>
      <c r="H59" s="80">
        <v>30000</v>
      </c>
      <c r="I59" s="80">
        <v>0</v>
      </c>
      <c r="J59" s="18" t="s">
        <v>14</v>
      </c>
      <c r="K59" s="58">
        <v>0</v>
      </c>
      <c r="L59" s="80">
        <v>0</v>
      </c>
      <c r="M59" s="81" t="s">
        <v>15</v>
      </c>
      <c r="N59" s="78" t="s">
        <v>18</v>
      </c>
      <c r="Q59" s="39"/>
    </row>
    <row r="60" spans="1:17" ht="13.5" customHeight="1">
      <c r="A60" s="95"/>
      <c r="B60" s="96"/>
      <c r="C60" s="96"/>
      <c r="D60" s="85"/>
      <c r="E60" s="97"/>
      <c r="F60" s="98"/>
      <c r="G60" s="67"/>
      <c r="H60" s="80"/>
      <c r="I60" s="80"/>
      <c r="J60" s="15" t="s">
        <v>16</v>
      </c>
      <c r="K60" s="55">
        <v>0</v>
      </c>
      <c r="L60" s="80"/>
      <c r="M60" s="81"/>
      <c r="N60" s="78"/>
      <c r="Q60" s="39"/>
    </row>
    <row r="61" spans="1:17" ht="13.5" customHeight="1" thickBot="1">
      <c r="A61" s="95"/>
      <c r="B61" s="96"/>
      <c r="C61" s="96"/>
      <c r="D61" s="130"/>
      <c r="E61" s="97"/>
      <c r="F61" s="98"/>
      <c r="G61" s="67"/>
      <c r="H61" s="80"/>
      <c r="I61" s="80"/>
      <c r="J61" s="17" t="s">
        <v>17</v>
      </c>
      <c r="K61" s="59">
        <v>0</v>
      </c>
      <c r="L61" s="80"/>
      <c r="M61" s="81"/>
      <c r="N61" s="79"/>
      <c r="Q61" s="39"/>
    </row>
    <row r="62" spans="1:14" ht="22.5" customHeight="1" thickBot="1">
      <c r="A62" s="19"/>
      <c r="B62" s="20" t="s">
        <v>12</v>
      </c>
      <c r="C62" s="20"/>
      <c r="D62" s="20"/>
      <c r="E62" s="21" t="s">
        <v>19</v>
      </c>
      <c r="F62" s="57">
        <f>SUM(F14:F61)</f>
        <v>17678390</v>
      </c>
      <c r="G62" s="57">
        <f>SUM(G14:G61)</f>
        <v>3578930</v>
      </c>
      <c r="H62" s="57">
        <f>SUM(H14:H61)</f>
        <v>2545100</v>
      </c>
      <c r="I62" s="57">
        <f>SUM(I14:I61)</f>
        <v>0</v>
      </c>
      <c r="J62" s="22"/>
      <c r="K62" s="57">
        <f>SUM(K14:K61)</f>
        <v>0</v>
      </c>
      <c r="L62" s="57">
        <f>SUM(L14:L61)</f>
        <v>1033830</v>
      </c>
      <c r="M62" s="23"/>
      <c r="N62" s="42"/>
    </row>
    <row r="63" spans="1:14" ht="13.5" customHeight="1">
      <c r="A63" s="95" t="s">
        <v>45</v>
      </c>
      <c r="B63" s="96" t="s">
        <v>52</v>
      </c>
      <c r="C63" s="96" t="s">
        <v>53</v>
      </c>
      <c r="D63" s="87" t="s">
        <v>92</v>
      </c>
      <c r="E63" s="97" t="s">
        <v>61</v>
      </c>
      <c r="F63" s="98">
        <v>1374000</v>
      </c>
      <c r="G63" s="66">
        <f>SUM(H63:I65,L63,K63:K65)</f>
        <v>691000</v>
      </c>
      <c r="H63" s="80">
        <v>140000</v>
      </c>
      <c r="I63" s="80">
        <v>0</v>
      </c>
      <c r="J63" s="18" t="s">
        <v>14</v>
      </c>
      <c r="K63" s="58">
        <v>0</v>
      </c>
      <c r="L63" s="80">
        <v>551000</v>
      </c>
      <c r="M63" s="81" t="s">
        <v>15</v>
      </c>
      <c r="N63" s="78" t="s">
        <v>18</v>
      </c>
    </row>
    <row r="64" spans="1:14" ht="13.5" customHeight="1">
      <c r="A64" s="95"/>
      <c r="B64" s="96"/>
      <c r="C64" s="96"/>
      <c r="D64" s="85"/>
      <c r="E64" s="97"/>
      <c r="F64" s="98"/>
      <c r="G64" s="67"/>
      <c r="H64" s="80"/>
      <c r="I64" s="80"/>
      <c r="J64" s="15" t="s">
        <v>16</v>
      </c>
      <c r="K64" s="55">
        <v>0</v>
      </c>
      <c r="L64" s="80"/>
      <c r="M64" s="81"/>
      <c r="N64" s="78"/>
    </row>
    <row r="65" spans="1:14" ht="13.5" customHeight="1">
      <c r="A65" s="95"/>
      <c r="B65" s="96"/>
      <c r="C65" s="96"/>
      <c r="D65" s="88"/>
      <c r="E65" s="97"/>
      <c r="F65" s="98"/>
      <c r="G65" s="67"/>
      <c r="H65" s="80"/>
      <c r="I65" s="80"/>
      <c r="J65" s="17" t="s">
        <v>17</v>
      </c>
      <c r="K65" s="59">
        <v>0</v>
      </c>
      <c r="L65" s="80"/>
      <c r="M65" s="81"/>
      <c r="N65" s="79"/>
    </row>
    <row r="66" spans="1:17" ht="13.5" customHeight="1">
      <c r="A66" s="95" t="s">
        <v>54</v>
      </c>
      <c r="B66" s="96" t="s">
        <v>52</v>
      </c>
      <c r="C66" s="96" t="s">
        <v>53</v>
      </c>
      <c r="D66" s="87" t="s">
        <v>92</v>
      </c>
      <c r="E66" s="97" t="s">
        <v>100</v>
      </c>
      <c r="F66" s="98">
        <v>0</v>
      </c>
      <c r="G66" s="66">
        <f>SUM(H66:I68,L66,K66:K68)</f>
        <v>500751</v>
      </c>
      <c r="H66" s="80">
        <v>219670</v>
      </c>
      <c r="I66" s="80">
        <v>0</v>
      </c>
      <c r="J66" s="18" t="s">
        <v>14</v>
      </c>
      <c r="K66" s="58">
        <v>0</v>
      </c>
      <c r="L66" s="80">
        <v>281081</v>
      </c>
      <c r="M66" s="81" t="s">
        <v>15</v>
      </c>
      <c r="N66" s="78" t="s">
        <v>18</v>
      </c>
      <c r="Q66" s="39"/>
    </row>
    <row r="67" spans="1:17" ht="13.5" customHeight="1">
      <c r="A67" s="95"/>
      <c r="B67" s="96"/>
      <c r="C67" s="96"/>
      <c r="D67" s="85"/>
      <c r="E67" s="97"/>
      <c r="F67" s="98"/>
      <c r="G67" s="67"/>
      <c r="H67" s="80"/>
      <c r="I67" s="80"/>
      <c r="J67" s="15" t="s">
        <v>16</v>
      </c>
      <c r="K67" s="55">
        <v>0</v>
      </c>
      <c r="L67" s="80"/>
      <c r="M67" s="81"/>
      <c r="N67" s="78"/>
      <c r="Q67" s="39"/>
    </row>
    <row r="68" spans="1:17" ht="13.5" customHeight="1">
      <c r="A68" s="95"/>
      <c r="B68" s="96"/>
      <c r="C68" s="96"/>
      <c r="D68" s="88"/>
      <c r="E68" s="97"/>
      <c r="F68" s="98"/>
      <c r="G68" s="67"/>
      <c r="H68" s="80"/>
      <c r="I68" s="80"/>
      <c r="J68" s="17" t="s">
        <v>17</v>
      </c>
      <c r="K68" s="59">
        <v>0</v>
      </c>
      <c r="L68" s="80"/>
      <c r="M68" s="81"/>
      <c r="N68" s="79"/>
      <c r="Q68" s="39"/>
    </row>
    <row r="69" spans="1:17" ht="13.5" customHeight="1">
      <c r="A69" s="95" t="s">
        <v>93</v>
      </c>
      <c r="B69" s="96" t="s">
        <v>52</v>
      </c>
      <c r="C69" s="96" t="s">
        <v>53</v>
      </c>
      <c r="D69" s="87" t="s">
        <v>92</v>
      </c>
      <c r="E69" s="97" t="s">
        <v>167</v>
      </c>
      <c r="F69" s="98">
        <v>0</v>
      </c>
      <c r="G69" s="66">
        <f>SUM(H69:I71,L69,K69:K71)</f>
        <v>240000</v>
      </c>
      <c r="H69" s="80">
        <v>190000</v>
      </c>
      <c r="I69" s="80">
        <v>0</v>
      </c>
      <c r="J69" s="18" t="s">
        <v>14</v>
      </c>
      <c r="K69" s="58">
        <v>50000</v>
      </c>
      <c r="L69" s="80">
        <v>0</v>
      </c>
      <c r="M69" s="81" t="s">
        <v>15</v>
      </c>
      <c r="N69" s="78" t="s">
        <v>18</v>
      </c>
      <c r="Q69" s="39"/>
    </row>
    <row r="70" spans="1:17" ht="13.5" customHeight="1">
      <c r="A70" s="95"/>
      <c r="B70" s="96"/>
      <c r="C70" s="96"/>
      <c r="D70" s="85"/>
      <c r="E70" s="97"/>
      <c r="F70" s="98"/>
      <c r="G70" s="67"/>
      <c r="H70" s="80"/>
      <c r="I70" s="80"/>
      <c r="J70" s="15" t="s">
        <v>16</v>
      </c>
      <c r="K70" s="55">
        <v>0</v>
      </c>
      <c r="L70" s="80"/>
      <c r="M70" s="81"/>
      <c r="N70" s="78"/>
      <c r="Q70" s="39"/>
    </row>
    <row r="71" spans="1:17" ht="13.5" customHeight="1">
      <c r="A71" s="95"/>
      <c r="B71" s="96"/>
      <c r="C71" s="96"/>
      <c r="D71" s="88"/>
      <c r="E71" s="97"/>
      <c r="F71" s="98"/>
      <c r="G71" s="67"/>
      <c r="H71" s="80"/>
      <c r="I71" s="80"/>
      <c r="J71" s="17" t="s">
        <v>17</v>
      </c>
      <c r="K71" s="59">
        <v>0</v>
      </c>
      <c r="L71" s="80"/>
      <c r="M71" s="81"/>
      <c r="N71" s="79"/>
      <c r="Q71" s="39"/>
    </row>
    <row r="72" spans="1:17" ht="15.75" customHeight="1">
      <c r="A72" s="95" t="s">
        <v>64</v>
      </c>
      <c r="B72" s="96" t="s">
        <v>52</v>
      </c>
      <c r="C72" s="96" t="s">
        <v>53</v>
      </c>
      <c r="D72" s="87" t="s">
        <v>92</v>
      </c>
      <c r="E72" s="97" t="s">
        <v>173</v>
      </c>
      <c r="F72" s="98">
        <v>0</v>
      </c>
      <c r="G72" s="66">
        <f>SUM(H72:I74,L72,K72:K74)</f>
        <v>20000</v>
      </c>
      <c r="H72" s="80">
        <v>20000</v>
      </c>
      <c r="I72" s="80">
        <v>0</v>
      </c>
      <c r="J72" s="18" t="s">
        <v>14</v>
      </c>
      <c r="K72" s="58">
        <v>0</v>
      </c>
      <c r="L72" s="80">
        <v>0</v>
      </c>
      <c r="M72" s="81" t="s">
        <v>15</v>
      </c>
      <c r="N72" s="78" t="s">
        <v>18</v>
      </c>
      <c r="Q72" s="39"/>
    </row>
    <row r="73" spans="1:17" ht="13.5" customHeight="1">
      <c r="A73" s="95"/>
      <c r="B73" s="96"/>
      <c r="C73" s="96"/>
      <c r="D73" s="85"/>
      <c r="E73" s="97"/>
      <c r="F73" s="98"/>
      <c r="G73" s="67"/>
      <c r="H73" s="80"/>
      <c r="I73" s="80"/>
      <c r="J73" s="15" t="s">
        <v>16</v>
      </c>
      <c r="K73" s="55">
        <v>0</v>
      </c>
      <c r="L73" s="80"/>
      <c r="M73" s="81"/>
      <c r="N73" s="78"/>
      <c r="Q73" s="39"/>
    </row>
    <row r="74" spans="1:17" ht="13.5" customHeight="1">
      <c r="A74" s="95"/>
      <c r="B74" s="96"/>
      <c r="C74" s="96"/>
      <c r="D74" s="88"/>
      <c r="E74" s="97"/>
      <c r="F74" s="98"/>
      <c r="G74" s="67"/>
      <c r="H74" s="80"/>
      <c r="I74" s="80"/>
      <c r="J74" s="17" t="s">
        <v>17</v>
      </c>
      <c r="K74" s="59">
        <v>0</v>
      </c>
      <c r="L74" s="80"/>
      <c r="M74" s="81"/>
      <c r="N74" s="79"/>
      <c r="Q74" s="39"/>
    </row>
    <row r="75" spans="1:17" ht="13.5" customHeight="1">
      <c r="A75" s="95" t="s">
        <v>65</v>
      </c>
      <c r="B75" s="96" t="s">
        <v>52</v>
      </c>
      <c r="C75" s="96" t="s">
        <v>53</v>
      </c>
      <c r="D75" s="87" t="s">
        <v>92</v>
      </c>
      <c r="E75" s="97" t="s">
        <v>163</v>
      </c>
      <c r="F75" s="98">
        <v>0</v>
      </c>
      <c r="G75" s="66">
        <f>SUM(H75:I77,L75,K75:K77)</f>
        <v>630000</v>
      </c>
      <c r="H75" s="80">
        <v>320000</v>
      </c>
      <c r="I75" s="80">
        <v>0</v>
      </c>
      <c r="J75" s="18" t="s">
        <v>14</v>
      </c>
      <c r="K75" s="58">
        <v>310000</v>
      </c>
      <c r="L75" s="80">
        <v>0</v>
      </c>
      <c r="M75" s="81" t="s">
        <v>15</v>
      </c>
      <c r="N75" s="78" t="s">
        <v>18</v>
      </c>
      <c r="Q75" s="39"/>
    </row>
    <row r="76" spans="1:17" ht="13.5" customHeight="1">
      <c r="A76" s="95"/>
      <c r="B76" s="96"/>
      <c r="C76" s="96"/>
      <c r="D76" s="85"/>
      <c r="E76" s="97"/>
      <c r="F76" s="98"/>
      <c r="G76" s="67"/>
      <c r="H76" s="80"/>
      <c r="I76" s="80"/>
      <c r="J76" s="15" t="s">
        <v>16</v>
      </c>
      <c r="K76" s="55">
        <v>0</v>
      </c>
      <c r="L76" s="80"/>
      <c r="M76" s="81"/>
      <c r="N76" s="78"/>
      <c r="Q76" s="39"/>
    </row>
    <row r="77" spans="1:17" ht="13.5" customHeight="1">
      <c r="A77" s="95"/>
      <c r="B77" s="96"/>
      <c r="C77" s="96"/>
      <c r="D77" s="88"/>
      <c r="E77" s="97"/>
      <c r="F77" s="98"/>
      <c r="G77" s="67"/>
      <c r="H77" s="80"/>
      <c r="I77" s="80"/>
      <c r="J77" s="17" t="s">
        <v>17</v>
      </c>
      <c r="K77" s="59">
        <v>0</v>
      </c>
      <c r="L77" s="80"/>
      <c r="M77" s="81"/>
      <c r="N77" s="79"/>
      <c r="Q77" s="39"/>
    </row>
    <row r="78" spans="1:17" ht="13.5" customHeight="1">
      <c r="A78" s="161" t="s">
        <v>116</v>
      </c>
      <c r="B78" s="96" t="s">
        <v>52</v>
      </c>
      <c r="C78" s="96" t="s">
        <v>53</v>
      </c>
      <c r="D78" s="87" t="s">
        <v>92</v>
      </c>
      <c r="E78" s="97" t="s">
        <v>111</v>
      </c>
      <c r="F78" s="98">
        <v>0</v>
      </c>
      <c r="G78" s="66">
        <f>SUM(H78:I80,L78,K78:K80)</f>
        <v>21845</v>
      </c>
      <c r="H78" s="80">
        <v>21845</v>
      </c>
      <c r="I78" s="80">
        <v>0</v>
      </c>
      <c r="J78" s="18" t="s">
        <v>14</v>
      </c>
      <c r="K78" s="58">
        <v>0</v>
      </c>
      <c r="L78" s="80"/>
      <c r="M78" s="81" t="s">
        <v>15</v>
      </c>
      <c r="N78" s="78" t="s">
        <v>18</v>
      </c>
      <c r="Q78" s="39"/>
    </row>
    <row r="79" spans="1:17" ht="13.5" customHeight="1">
      <c r="A79" s="95"/>
      <c r="B79" s="96"/>
      <c r="C79" s="96"/>
      <c r="D79" s="85"/>
      <c r="E79" s="97"/>
      <c r="F79" s="98"/>
      <c r="G79" s="67"/>
      <c r="H79" s="80"/>
      <c r="I79" s="80"/>
      <c r="J79" s="15" t="s">
        <v>16</v>
      </c>
      <c r="K79" s="55">
        <v>0</v>
      </c>
      <c r="L79" s="80"/>
      <c r="M79" s="81"/>
      <c r="N79" s="78"/>
      <c r="Q79" s="39"/>
    </row>
    <row r="80" spans="1:17" ht="13.5" customHeight="1" thickBot="1">
      <c r="A80" s="132"/>
      <c r="B80" s="162"/>
      <c r="C80" s="162"/>
      <c r="D80" s="123"/>
      <c r="E80" s="163"/>
      <c r="F80" s="157"/>
      <c r="G80" s="158"/>
      <c r="H80" s="108"/>
      <c r="I80" s="108"/>
      <c r="J80" s="51" t="s">
        <v>17</v>
      </c>
      <c r="K80" s="60">
        <v>0</v>
      </c>
      <c r="L80" s="108"/>
      <c r="M80" s="165"/>
      <c r="N80" s="137"/>
      <c r="Q80" s="39"/>
    </row>
    <row r="81" spans="1:17" ht="13.5" customHeight="1">
      <c r="A81" s="95" t="s">
        <v>68</v>
      </c>
      <c r="B81" s="88" t="s">
        <v>52</v>
      </c>
      <c r="C81" s="88" t="s">
        <v>146</v>
      </c>
      <c r="D81" s="85" t="s">
        <v>92</v>
      </c>
      <c r="E81" s="128" t="s">
        <v>149</v>
      </c>
      <c r="F81" s="129">
        <v>0</v>
      </c>
      <c r="G81" s="66">
        <f>SUM(H81:I83,L81,K81:K83)</f>
        <v>26500</v>
      </c>
      <c r="H81" s="118">
        <v>6500</v>
      </c>
      <c r="I81" s="118">
        <v>0</v>
      </c>
      <c r="J81" s="15" t="s">
        <v>14</v>
      </c>
      <c r="K81" s="55">
        <v>20000</v>
      </c>
      <c r="L81" s="118"/>
      <c r="M81" s="100" t="s">
        <v>15</v>
      </c>
      <c r="N81" s="78" t="s">
        <v>147</v>
      </c>
      <c r="Q81" s="39"/>
    </row>
    <row r="82" spans="1:17" ht="13.5" customHeight="1">
      <c r="A82" s="95"/>
      <c r="B82" s="96"/>
      <c r="C82" s="96"/>
      <c r="D82" s="85"/>
      <c r="E82" s="97"/>
      <c r="F82" s="98"/>
      <c r="G82" s="67"/>
      <c r="H82" s="80"/>
      <c r="I82" s="80"/>
      <c r="J82" s="15" t="s">
        <v>16</v>
      </c>
      <c r="K82" s="55">
        <v>0</v>
      </c>
      <c r="L82" s="80"/>
      <c r="M82" s="81"/>
      <c r="N82" s="78"/>
      <c r="Q82" s="39"/>
    </row>
    <row r="83" spans="1:17" ht="13.5" customHeight="1">
      <c r="A83" s="95"/>
      <c r="B83" s="96"/>
      <c r="C83" s="96"/>
      <c r="D83" s="88"/>
      <c r="E83" s="97"/>
      <c r="F83" s="98"/>
      <c r="G83" s="67"/>
      <c r="H83" s="80"/>
      <c r="I83" s="80"/>
      <c r="J83" s="17" t="s">
        <v>17</v>
      </c>
      <c r="K83" s="59">
        <v>0</v>
      </c>
      <c r="L83" s="80"/>
      <c r="M83" s="81"/>
      <c r="N83" s="79"/>
      <c r="Q83" s="39"/>
    </row>
    <row r="84" spans="1:17" ht="13.5" customHeight="1">
      <c r="A84" s="95" t="s">
        <v>69</v>
      </c>
      <c r="B84" s="88" t="s">
        <v>52</v>
      </c>
      <c r="C84" s="88" t="s">
        <v>146</v>
      </c>
      <c r="D84" s="85" t="s">
        <v>92</v>
      </c>
      <c r="E84" s="128" t="s">
        <v>164</v>
      </c>
      <c r="F84" s="129">
        <v>0</v>
      </c>
      <c r="G84" s="66">
        <f>SUM(H84:I86,L84,K84:K86)</f>
        <v>20000</v>
      </c>
      <c r="H84" s="118">
        <v>8000</v>
      </c>
      <c r="I84" s="118">
        <v>0</v>
      </c>
      <c r="J84" s="15" t="s">
        <v>14</v>
      </c>
      <c r="K84" s="55">
        <v>12000</v>
      </c>
      <c r="L84" s="118"/>
      <c r="M84" s="100" t="s">
        <v>15</v>
      </c>
      <c r="N84" s="78" t="s">
        <v>18</v>
      </c>
      <c r="Q84" s="39"/>
    </row>
    <row r="85" spans="1:17" ht="13.5" customHeight="1">
      <c r="A85" s="95"/>
      <c r="B85" s="96"/>
      <c r="C85" s="96"/>
      <c r="D85" s="85"/>
      <c r="E85" s="97"/>
      <c r="F85" s="98"/>
      <c r="G85" s="67"/>
      <c r="H85" s="80"/>
      <c r="I85" s="80"/>
      <c r="J85" s="15" t="s">
        <v>16</v>
      </c>
      <c r="K85" s="55">
        <v>0</v>
      </c>
      <c r="L85" s="80"/>
      <c r="M85" s="81"/>
      <c r="N85" s="78"/>
      <c r="Q85" s="39"/>
    </row>
    <row r="86" spans="1:17" ht="13.5" customHeight="1" thickBot="1">
      <c r="A86" s="95"/>
      <c r="B86" s="96"/>
      <c r="C86" s="96"/>
      <c r="D86" s="88"/>
      <c r="E86" s="97"/>
      <c r="F86" s="98"/>
      <c r="G86" s="67"/>
      <c r="H86" s="80"/>
      <c r="I86" s="80"/>
      <c r="J86" s="17" t="s">
        <v>17</v>
      </c>
      <c r="K86" s="59">
        <v>0</v>
      </c>
      <c r="L86" s="80"/>
      <c r="M86" s="81"/>
      <c r="N86" s="79"/>
      <c r="Q86" s="39"/>
    </row>
    <row r="87" spans="1:14" ht="23.25" customHeight="1" thickBot="1">
      <c r="A87" s="45"/>
      <c r="B87" s="44" t="s">
        <v>52</v>
      </c>
      <c r="C87" s="25"/>
      <c r="D87" s="25"/>
      <c r="E87" s="26" t="s">
        <v>59</v>
      </c>
      <c r="F87" s="56">
        <f>SUM(F63:F86)</f>
        <v>1374000</v>
      </c>
      <c r="G87" s="56">
        <f>SUM(G63:G86)</f>
        <v>2150096</v>
      </c>
      <c r="H87" s="56">
        <f>SUM(H63:H86)</f>
        <v>926015</v>
      </c>
      <c r="I87" s="56">
        <f>SUM(I63:I86)</f>
        <v>0</v>
      </c>
      <c r="J87" s="27"/>
      <c r="K87" s="56">
        <f>SUM(K63:K86)</f>
        <v>392000</v>
      </c>
      <c r="L87" s="56">
        <f>SUM(L63:L86)</f>
        <v>832081</v>
      </c>
      <c r="M87" s="28"/>
      <c r="N87" s="43"/>
    </row>
    <row r="88" spans="1:14" ht="13.5" customHeight="1">
      <c r="A88" s="166" t="s">
        <v>70</v>
      </c>
      <c r="B88" s="167" t="s">
        <v>52</v>
      </c>
      <c r="C88" s="167" t="s">
        <v>53</v>
      </c>
      <c r="D88" s="111" t="s">
        <v>92</v>
      </c>
      <c r="E88" s="169" t="s">
        <v>174</v>
      </c>
      <c r="F88" s="170">
        <v>0</v>
      </c>
      <c r="G88" s="115">
        <f>SUM(H88:I90,L88,K88:K90)</f>
        <v>11000</v>
      </c>
      <c r="H88" s="156">
        <v>11000</v>
      </c>
      <c r="I88" s="156">
        <v>0</v>
      </c>
      <c r="J88" s="52" t="s">
        <v>14</v>
      </c>
      <c r="K88" s="61">
        <v>0</v>
      </c>
      <c r="L88" s="156"/>
      <c r="M88" s="103" t="s">
        <v>15</v>
      </c>
      <c r="N88" s="105" t="s">
        <v>18</v>
      </c>
    </row>
    <row r="89" spans="1:14" ht="13.5" customHeight="1">
      <c r="A89" s="95"/>
      <c r="B89" s="96"/>
      <c r="C89" s="96"/>
      <c r="D89" s="85"/>
      <c r="E89" s="97"/>
      <c r="F89" s="98"/>
      <c r="G89" s="67"/>
      <c r="H89" s="80"/>
      <c r="I89" s="80"/>
      <c r="J89" s="15" t="s">
        <v>16</v>
      </c>
      <c r="K89" s="55">
        <v>0</v>
      </c>
      <c r="L89" s="80"/>
      <c r="M89" s="81"/>
      <c r="N89" s="78"/>
    </row>
    <row r="90" spans="1:14" ht="13.5" customHeight="1">
      <c r="A90" s="83"/>
      <c r="B90" s="168"/>
      <c r="C90" s="168"/>
      <c r="D90" s="86"/>
      <c r="E90" s="160"/>
      <c r="F90" s="171"/>
      <c r="G90" s="68"/>
      <c r="H90" s="120"/>
      <c r="I90" s="120"/>
      <c r="J90" s="30" t="s">
        <v>17</v>
      </c>
      <c r="K90" s="62">
        <v>0</v>
      </c>
      <c r="L90" s="120"/>
      <c r="M90" s="104"/>
      <c r="N90" s="79"/>
    </row>
    <row r="91" spans="1:14" ht="13.5" customHeight="1">
      <c r="A91" s="106" t="s">
        <v>94</v>
      </c>
      <c r="B91" s="85" t="s">
        <v>20</v>
      </c>
      <c r="C91" s="85" t="s">
        <v>21</v>
      </c>
      <c r="D91" s="85" t="s">
        <v>91</v>
      </c>
      <c r="E91" s="107" t="s">
        <v>22</v>
      </c>
      <c r="F91" s="93">
        <v>0</v>
      </c>
      <c r="G91" s="66">
        <f>SUM(H91:I93,L91,K91:K93)</f>
        <v>80000</v>
      </c>
      <c r="H91" s="73">
        <v>80000</v>
      </c>
      <c r="I91" s="73">
        <v>0</v>
      </c>
      <c r="J91" s="15" t="s">
        <v>14</v>
      </c>
      <c r="K91" s="55">
        <v>0</v>
      </c>
      <c r="L91" s="73">
        <v>0</v>
      </c>
      <c r="M91" s="100" t="s">
        <v>15</v>
      </c>
      <c r="N91" s="78" t="s">
        <v>18</v>
      </c>
    </row>
    <row r="92" spans="1:14" ht="13.5" customHeight="1">
      <c r="A92" s="106"/>
      <c r="B92" s="85"/>
      <c r="C92" s="85"/>
      <c r="D92" s="85"/>
      <c r="E92" s="107"/>
      <c r="F92" s="93"/>
      <c r="G92" s="67"/>
      <c r="H92" s="73"/>
      <c r="I92" s="73"/>
      <c r="J92" s="15" t="s">
        <v>16</v>
      </c>
      <c r="K92" s="55">
        <v>0</v>
      </c>
      <c r="L92" s="73"/>
      <c r="M92" s="81"/>
      <c r="N92" s="78"/>
    </row>
    <row r="93" spans="1:14" ht="13.5" customHeight="1" thickBot="1">
      <c r="A93" s="110"/>
      <c r="B93" s="86"/>
      <c r="C93" s="86"/>
      <c r="D93" s="123"/>
      <c r="E93" s="113"/>
      <c r="F93" s="94"/>
      <c r="G93" s="67"/>
      <c r="H93" s="74"/>
      <c r="I93" s="74"/>
      <c r="J93" s="17" t="s">
        <v>17</v>
      </c>
      <c r="K93" s="62">
        <v>0</v>
      </c>
      <c r="L93" s="74"/>
      <c r="M93" s="81"/>
      <c r="N93" s="79"/>
    </row>
    <row r="94" spans="1:14" ht="24.75" customHeight="1" thickBot="1">
      <c r="A94" s="24"/>
      <c r="B94" s="25" t="s">
        <v>20</v>
      </c>
      <c r="C94" s="25"/>
      <c r="D94" s="25"/>
      <c r="E94" s="26" t="s">
        <v>23</v>
      </c>
      <c r="F94" s="56">
        <f>SUM(F91:F93)</f>
        <v>0</v>
      </c>
      <c r="G94" s="56">
        <f>SUM(G88:G93)</f>
        <v>91000</v>
      </c>
      <c r="H94" s="56">
        <f>SUM(H88:H93)</f>
        <v>91000</v>
      </c>
      <c r="I94" s="56">
        <f>SUM(I88:I93)</f>
        <v>0</v>
      </c>
      <c r="J94" s="27"/>
      <c r="K94" s="56">
        <f>SUM(K88:K93)</f>
        <v>0</v>
      </c>
      <c r="L94" s="56">
        <f>SUM(L88:L93)</f>
        <v>0</v>
      </c>
      <c r="M94" s="28"/>
      <c r="N94" s="43"/>
    </row>
    <row r="95" spans="1:14" ht="13.5" customHeight="1">
      <c r="A95" s="109" t="s">
        <v>71</v>
      </c>
      <c r="B95" s="111" t="s">
        <v>141</v>
      </c>
      <c r="C95" s="111" t="s">
        <v>142</v>
      </c>
      <c r="D95" s="111" t="s">
        <v>92</v>
      </c>
      <c r="E95" s="112" t="s">
        <v>143</v>
      </c>
      <c r="F95" s="114">
        <v>0</v>
      </c>
      <c r="G95" s="66">
        <f>SUM(H95:I97,L95,K95:K97)</f>
        <v>233000</v>
      </c>
      <c r="H95" s="102">
        <v>233000</v>
      </c>
      <c r="I95" s="102">
        <v>0</v>
      </c>
      <c r="J95" s="18" t="s">
        <v>14</v>
      </c>
      <c r="K95" s="61">
        <v>0</v>
      </c>
      <c r="L95" s="102">
        <v>0</v>
      </c>
      <c r="M95" s="81" t="s">
        <v>15</v>
      </c>
      <c r="N95" s="78" t="s">
        <v>18</v>
      </c>
    </row>
    <row r="96" spans="1:14" ht="13.5" customHeight="1">
      <c r="A96" s="106"/>
      <c r="B96" s="85"/>
      <c r="C96" s="85"/>
      <c r="D96" s="85"/>
      <c r="E96" s="107"/>
      <c r="F96" s="93"/>
      <c r="G96" s="67"/>
      <c r="H96" s="73"/>
      <c r="I96" s="73"/>
      <c r="J96" s="15" t="s">
        <v>16</v>
      </c>
      <c r="K96" s="55">
        <v>0</v>
      </c>
      <c r="L96" s="73"/>
      <c r="M96" s="81"/>
      <c r="N96" s="78"/>
    </row>
    <row r="97" spans="1:14" ht="13.5" customHeight="1" thickBot="1">
      <c r="A97" s="106"/>
      <c r="B97" s="85"/>
      <c r="C97" s="85"/>
      <c r="D97" s="85"/>
      <c r="E97" s="107"/>
      <c r="F97" s="93"/>
      <c r="G97" s="99"/>
      <c r="H97" s="73"/>
      <c r="I97" s="73"/>
      <c r="J97" s="15" t="s">
        <v>17</v>
      </c>
      <c r="K97" s="55">
        <v>0</v>
      </c>
      <c r="L97" s="73"/>
      <c r="M97" s="101"/>
      <c r="N97" s="78"/>
    </row>
    <row r="98" spans="1:14" ht="23.25" customHeight="1" thickBot="1">
      <c r="A98" s="24"/>
      <c r="B98" s="25" t="s">
        <v>141</v>
      </c>
      <c r="C98" s="25"/>
      <c r="D98" s="25"/>
      <c r="E98" s="26" t="s">
        <v>144</v>
      </c>
      <c r="F98" s="56">
        <f>SUM(F95)</f>
        <v>0</v>
      </c>
      <c r="G98" s="56">
        <f>SUM(G95)</f>
        <v>233000</v>
      </c>
      <c r="H98" s="56">
        <f>SUM(H95)</f>
        <v>233000</v>
      </c>
      <c r="I98" s="56">
        <f>SUM(I95)</f>
        <v>0</v>
      </c>
      <c r="J98" s="27"/>
      <c r="K98" s="56">
        <f>SUM(K95)</f>
        <v>0</v>
      </c>
      <c r="L98" s="56">
        <f>SUM(L95)</f>
        <v>0</v>
      </c>
      <c r="M98" s="28"/>
      <c r="N98" s="43"/>
    </row>
    <row r="99" spans="1:14" ht="13.5" customHeight="1">
      <c r="A99" s="109" t="s">
        <v>117</v>
      </c>
      <c r="B99" s="111" t="s">
        <v>150</v>
      </c>
      <c r="C99" s="111" t="s">
        <v>151</v>
      </c>
      <c r="D99" s="111" t="s">
        <v>92</v>
      </c>
      <c r="E99" s="112" t="s">
        <v>153</v>
      </c>
      <c r="F99" s="114">
        <v>0</v>
      </c>
      <c r="G99" s="115">
        <f>SUM(H99:I101,L99,K99:K101)</f>
        <v>15000</v>
      </c>
      <c r="H99" s="102">
        <v>5000</v>
      </c>
      <c r="I99" s="102">
        <v>0</v>
      </c>
      <c r="J99" s="52" t="s">
        <v>14</v>
      </c>
      <c r="K99" s="61">
        <v>10000</v>
      </c>
      <c r="L99" s="102">
        <v>0</v>
      </c>
      <c r="M99" s="103" t="s">
        <v>15</v>
      </c>
      <c r="N99" s="105" t="s">
        <v>18</v>
      </c>
    </row>
    <row r="100" spans="1:14" ht="13.5" customHeight="1">
      <c r="A100" s="106"/>
      <c r="B100" s="85"/>
      <c r="C100" s="85"/>
      <c r="D100" s="85"/>
      <c r="E100" s="107"/>
      <c r="F100" s="93"/>
      <c r="G100" s="67"/>
      <c r="H100" s="73"/>
      <c r="I100" s="73"/>
      <c r="J100" s="15" t="s">
        <v>16</v>
      </c>
      <c r="K100" s="55">
        <v>0</v>
      </c>
      <c r="L100" s="73"/>
      <c r="M100" s="81"/>
      <c r="N100" s="78"/>
    </row>
    <row r="101" spans="1:14" ht="13.5" customHeight="1">
      <c r="A101" s="110"/>
      <c r="B101" s="86"/>
      <c r="C101" s="86"/>
      <c r="D101" s="86"/>
      <c r="E101" s="113"/>
      <c r="F101" s="94"/>
      <c r="G101" s="68"/>
      <c r="H101" s="74"/>
      <c r="I101" s="74"/>
      <c r="J101" s="30" t="s">
        <v>17</v>
      </c>
      <c r="K101" s="62">
        <v>0</v>
      </c>
      <c r="L101" s="74"/>
      <c r="M101" s="104"/>
      <c r="N101" s="79"/>
    </row>
    <row r="102" spans="1:14" ht="13.5" customHeight="1">
      <c r="A102" s="106" t="s">
        <v>118</v>
      </c>
      <c r="B102" s="85" t="s">
        <v>150</v>
      </c>
      <c r="C102" s="85" t="s">
        <v>151</v>
      </c>
      <c r="D102" s="85" t="s">
        <v>92</v>
      </c>
      <c r="E102" s="107" t="s">
        <v>154</v>
      </c>
      <c r="F102" s="93">
        <v>0</v>
      </c>
      <c r="G102" s="66">
        <f>SUM(H102:I104,L102,K102:K104)</f>
        <v>200000</v>
      </c>
      <c r="H102" s="73">
        <v>200000</v>
      </c>
      <c r="I102" s="73">
        <v>0</v>
      </c>
      <c r="J102" s="15" t="s">
        <v>14</v>
      </c>
      <c r="K102" s="55">
        <v>0</v>
      </c>
      <c r="L102" s="73">
        <v>0</v>
      </c>
      <c r="M102" s="100" t="s">
        <v>15</v>
      </c>
      <c r="N102" s="78" t="s">
        <v>18</v>
      </c>
    </row>
    <row r="103" spans="1:14" ht="13.5" customHeight="1">
      <c r="A103" s="106"/>
      <c r="B103" s="85"/>
      <c r="C103" s="85"/>
      <c r="D103" s="85"/>
      <c r="E103" s="107"/>
      <c r="F103" s="93"/>
      <c r="G103" s="67"/>
      <c r="H103" s="73"/>
      <c r="I103" s="73"/>
      <c r="J103" s="15" t="s">
        <v>16</v>
      </c>
      <c r="K103" s="55">
        <v>0</v>
      </c>
      <c r="L103" s="73"/>
      <c r="M103" s="81"/>
      <c r="N103" s="78"/>
    </row>
    <row r="104" spans="1:14" ht="13.5" customHeight="1" thickBot="1">
      <c r="A104" s="106"/>
      <c r="B104" s="85"/>
      <c r="C104" s="85"/>
      <c r="D104" s="85"/>
      <c r="E104" s="107"/>
      <c r="F104" s="93"/>
      <c r="G104" s="99"/>
      <c r="H104" s="73"/>
      <c r="I104" s="73"/>
      <c r="J104" s="15" t="s">
        <v>17</v>
      </c>
      <c r="K104" s="55">
        <v>0</v>
      </c>
      <c r="L104" s="73"/>
      <c r="M104" s="101"/>
      <c r="N104" s="78"/>
    </row>
    <row r="105" spans="1:14" ht="30" customHeight="1" thickBot="1">
      <c r="A105" s="24"/>
      <c r="B105" s="25" t="s">
        <v>150</v>
      </c>
      <c r="C105" s="25"/>
      <c r="D105" s="25"/>
      <c r="E105" s="26" t="s">
        <v>152</v>
      </c>
      <c r="F105" s="56">
        <f>SUM(F99:F104)</f>
        <v>0</v>
      </c>
      <c r="G105" s="56">
        <f>SUM(G99:G104)</f>
        <v>215000</v>
      </c>
      <c r="H105" s="56">
        <f>SUM(H99:H104)</f>
        <v>205000</v>
      </c>
      <c r="I105" s="56">
        <f>SUM(I99:I104)</f>
        <v>0</v>
      </c>
      <c r="J105" s="27"/>
      <c r="K105" s="56">
        <f>SUM(K99:K104)</f>
        <v>10000</v>
      </c>
      <c r="L105" s="56">
        <f>SUM(L99:L104)</f>
        <v>0</v>
      </c>
      <c r="M105" s="28"/>
      <c r="N105" s="43"/>
    </row>
    <row r="106" spans="1:14" ht="13.5" customHeight="1">
      <c r="A106" s="121" t="s">
        <v>72</v>
      </c>
      <c r="B106" s="85" t="s">
        <v>55</v>
      </c>
      <c r="C106" s="85" t="s">
        <v>56</v>
      </c>
      <c r="D106" s="85" t="s">
        <v>92</v>
      </c>
      <c r="E106" s="107" t="s">
        <v>96</v>
      </c>
      <c r="F106" s="93">
        <v>880000</v>
      </c>
      <c r="G106" s="118">
        <f>SUM(H106,I106,K106:K108,L106)</f>
        <v>440000</v>
      </c>
      <c r="H106" s="73">
        <v>294800</v>
      </c>
      <c r="I106" s="73">
        <v>0</v>
      </c>
      <c r="J106" s="15" t="s">
        <v>14</v>
      </c>
      <c r="K106" s="55">
        <v>145200</v>
      </c>
      <c r="L106" s="73">
        <v>0</v>
      </c>
      <c r="M106" s="76" t="s">
        <v>15</v>
      </c>
      <c r="N106" s="78" t="s">
        <v>18</v>
      </c>
    </row>
    <row r="107" spans="1:14" ht="13.5" customHeight="1">
      <c r="A107" s="121"/>
      <c r="B107" s="85"/>
      <c r="C107" s="85"/>
      <c r="D107" s="85"/>
      <c r="E107" s="107"/>
      <c r="F107" s="93"/>
      <c r="G107" s="80"/>
      <c r="H107" s="73"/>
      <c r="I107" s="73"/>
      <c r="J107" s="15" t="s">
        <v>16</v>
      </c>
      <c r="K107" s="55">
        <v>0</v>
      </c>
      <c r="L107" s="73"/>
      <c r="M107" s="76"/>
      <c r="N107" s="78"/>
    </row>
    <row r="108" spans="1:14" ht="13.5" customHeight="1">
      <c r="A108" s="122"/>
      <c r="B108" s="86"/>
      <c r="C108" s="86"/>
      <c r="D108" s="86"/>
      <c r="E108" s="113"/>
      <c r="F108" s="94"/>
      <c r="G108" s="120"/>
      <c r="H108" s="74"/>
      <c r="I108" s="74"/>
      <c r="J108" s="30" t="s">
        <v>17</v>
      </c>
      <c r="K108" s="62">
        <v>0</v>
      </c>
      <c r="L108" s="74"/>
      <c r="M108" s="77"/>
      <c r="N108" s="79"/>
    </row>
    <row r="109" spans="1:14" ht="13.5" customHeight="1">
      <c r="A109" s="124" t="s">
        <v>73</v>
      </c>
      <c r="B109" s="85" t="s">
        <v>55</v>
      </c>
      <c r="C109" s="85" t="s">
        <v>56</v>
      </c>
      <c r="D109" s="84" t="s">
        <v>92</v>
      </c>
      <c r="E109" s="107" t="s">
        <v>135</v>
      </c>
      <c r="F109" s="93">
        <v>5500000</v>
      </c>
      <c r="G109" s="118">
        <f>SUM(H109,I109,K109:K111,L109)</f>
        <v>60262</v>
      </c>
      <c r="H109" s="73">
        <v>60262</v>
      </c>
      <c r="I109" s="73">
        <v>0</v>
      </c>
      <c r="J109" s="15" t="s">
        <v>14</v>
      </c>
      <c r="K109" s="55">
        <v>0</v>
      </c>
      <c r="L109" s="73">
        <v>0</v>
      </c>
      <c r="M109" s="76" t="s">
        <v>15</v>
      </c>
      <c r="N109" s="78" t="s">
        <v>18</v>
      </c>
    </row>
    <row r="110" spans="1:14" ht="13.5" customHeight="1">
      <c r="A110" s="121"/>
      <c r="B110" s="85"/>
      <c r="C110" s="85"/>
      <c r="D110" s="85"/>
      <c r="E110" s="107"/>
      <c r="F110" s="93"/>
      <c r="G110" s="80"/>
      <c r="H110" s="73"/>
      <c r="I110" s="73"/>
      <c r="J110" s="15" t="s">
        <v>16</v>
      </c>
      <c r="K110" s="55">
        <v>0</v>
      </c>
      <c r="L110" s="73"/>
      <c r="M110" s="76"/>
      <c r="N110" s="78"/>
    </row>
    <row r="111" spans="1:14" ht="13.5" customHeight="1">
      <c r="A111" s="122"/>
      <c r="B111" s="86"/>
      <c r="C111" s="86"/>
      <c r="D111" s="86"/>
      <c r="E111" s="113"/>
      <c r="F111" s="94"/>
      <c r="G111" s="120"/>
      <c r="H111" s="74"/>
      <c r="I111" s="74"/>
      <c r="J111" s="30" t="s">
        <v>17</v>
      </c>
      <c r="K111" s="62">
        <v>0</v>
      </c>
      <c r="L111" s="74"/>
      <c r="M111" s="77"/>
      <c r="N111" s="79"/>
    </row>
    <row r="112" spans="1:14" ht="13.5" customHeight="1">
      <c r="A112" s="124" t="s">
        <v>119</v>
      </c>
      <c r="B112" s="85" t="s">
        <v>55</v>
      </c>
      <c r="C112" s="85" t="s">
        <v>56</v>
      </c>
      <c r="D112" s="84" t="s">
        <v>92</v>
      </c>
      <c r="E112" s="107" t="s">
        <v>115</v>
      </c>
      <c r="F112" s="93">
        <v>1620000</v>
      </c>
      <c r="G112" s="118">
        <f>SUM(H112,I112,K112:K114,L112)</f>
        <v>810000</v>
      </c>
      <c r="H112" s="73">
        <v>121500</v>
      </c>
      <c r="I112" s="73">
        <v>0</v>
      </c>
      <c r="J112" s="15" t="s">
        <v>14</v>
      </c>
      <c r="K112" s="63">
        <v>0</v>
      </c>
      <c r="L112" s="70">
        <v>688500</v>
      </c>
      <c r="M112" s="76" t="s">
        <v>15</v>
      </c>
      <c r="N112" s="78" t="s">
        <v>18</v>
      </c>
    </row>
    <row r="113" spans="1:14" ht="13.5" customHeight="1">
      <c r="A113" s="121"/>
      <c r="B113" s="85"/>
      <c r="C113" s="85"/>
      <c r="D113" s="85"/>
      <c r="E113" s="107"/>
      <c r="F113" s="93"/>
      <c r="G113" s="80"/>
      <c r="H113" s="73"/>
      <c r="I113" s="73"/>
      <c r="J113" s="15" t="s">
        <v>16</v>
      </c>
      <c r="K113" s="55">
        <v>0</v>
      </c>
      <c r="L113" s="70"/>
      <c r="M113" s="76"/>
      <c r="N113" s="78"/>
    </row>
    <row r="114" spans="1:14" ht="13.5" customHeight="1">
      <c r="A114" s="122"/>
      <c r="B114" s="86"/>
      <c r="C114" s="86"/>
      <c r="D114" s="86"/>
      <c r="E114" s="113"/>
      <c r="F114" s="94"/>
      <c r="G114" s="120"/>
      <c r="H114" s="74"/>
      <c r="I114" s="74"/>
      <c r="J114" s="30" t="s">
        <v>17</v>
      </c>
      <c r="K114" s="62">
        <v>0</v>
      </c>
      <c r="L114" s="71"/>
      <c r="M114" s="77"/>
      <c r="N114" s="79"/>
    </row>
    <row r="115" spans="1:17" ht="13.5" customHeight="1">
      <c r="A115" s="124" t="s">
        <v>74</v>
      </c>
      <c r="B115" s="85" t="s">
        <v>55</v>
      </c>
      <c r="C115" s="85" t="s">
        <v>56</v>
      </c>
      <c r="D115" s="84" t="s">
        <v>92</v>
      </c>
      <c r="E115" s="107" t="s">
        <v>134</v>
      </c>
      <c r="F115" s="93">
        <v>0</v>
      </c>
      <c r="G115" s="118">
        <f>SUM(H115,I115,K115:K117,L115)</f>
        <v>586350</v>
      </c>
      <c r="H115" s="73">
        <v>302050</v>
      </c>
      <c r="I115" s="73">
        <v>0</v>
      </c>
      <c r="J115" s="15" t="s">
        <v>14</v>
      </c>
      <c r="K115" s="55">
        <v>0</v>
      </c>
      <c r="L115" s="73">
        <v>284300</v>
      </c>
      <c r="M115" s="76" t="s">
        <v>15</v>
      </c>
      <c r="N115" s="126" t="s">
        <v>18</v>
      </c>
      <c r="Q115" s="39"/>
    </row>
    <row r="116" spans="1:17" ht="13.5" customHeight="1">
      <c r="A116" s="121"/>
      <c r="B116" s="85"/>
      <c r="C116" s="85"/>
      <c r="D116" s="85"/>
      <c r="E116" s="107"/>
      <c r="F116" s="93"/>
      <c r="G116" s="80"/>
      <c r="H116" s="73"/>
      <c r="I116" s="73"/>
      <c r="J116" s="15" t="s">
        <v>16</v>
      </c>
      <c r="K116" s="55">
        <v>0</v>
      </c>
      <c r="L116" s="73"/>
      <c r="M116" s="76"/>
      <c r="N116" s="126"/>
      <c r="Q116" s="39"/>
    </row>
    <row r="117" spans="1:17" ht="13.5" customHeight="1" thickBot="1">
      <c r="A117" s="122"/>
      <c r="B117" s="85"/>
      <c r="C117" s="85"/>
      <c r="D117" s="123"/>
      <c r="E117" s="107"/>
      <c r="F117" s="93"/>
      <c r="G117" s="120"/>
      <c r="H117" s="73"/>
      <c r="I117" s="73"/>
      <c r="J117" s="15" t="s">
        <v>17</v>
      </c>
      <c r="K117" s="55">
        <v>0</v>
      </c>
      <c r="L117" s="73"/>
      <c r="M117" s="76"/>
      <c r="N117" s="126"/>
      <c r="Q117" s="39"/>
    </row>
    <row r="118" spans="1:17" ht="23.25" customHeight="1" thickBot="1">
      <c r="A118" s="24"/>
      <c r="B118" s="25" t="s">
        <v>55</v>
      </c>
      <c r="C118" s="25"/>
      <c r="D118" s="25"/>
      <c r="E118" s="26" t="s">
        <v>57</v>
      </c>
      <c r="F118" s="56">
        <f>SUM(F106:F117)</f>
        <v>8000000</v>
      </c>
      <c r="G118" s="56">
        <f>SUM(G106:G117)</f>
        <v>1896612</v>
      </c>
      <c r="H118" s="56">
        <f>SUM(H106:H117)</f>
        <v>778612</v>
      </c>
      <c r="I118" s="56">
        <f>SUM(I106:I117)</f>
        <v>0</v>
      </c>
      <c r="J118" s="27"/>
      <c r="K118" s="56">
        <f>SUM(K106:K117)</f>
        <v>145200</v>
      </c>
      <c r="L118" s="56">
        <f>SUM(L106:L117)</f>
        <v>972800</v>
      </c>
      <c r="M118" s="28"/>
      <c r="N118" s="43"/>
      <c r="Q118" s="39"/>
    </row>
    <row r="119" spans="1:14" ht="13.5" customHeight="1">
      <c r="A119" s="82" t="s">
        <v>75</v>
      </c>
      <c r="B119" s="85" t="s">
        <v>24</v>
      </c>
      <c r="C119" s="85" t="s">
        <v>58</v>
      </c>
      <c r="D119" s="111" t="s">
        <v>92</v>
      </c>
      <c r="E119" s="107" t="s">
        <v>67</v>
      </c>
      <c r="F119" s="93">
        <v>0</v>
      </c>
      <c r="G119" s="118">
        <f>SUM(H119,I119,K119:K121,L119)</f>
        <v>79565</v>
      </c>
      <c r="H119" s="73">
        <v>79565</v>
      </c>
      <c r="I119" s="73">
        <v>0</v>
      </c>
      <c r="J119" s="15" t="s">
        <v>14</v>
      </c>
      <c r="K119" s="55">
        <v>0</v>
      </c>
      <c r="L119" s="73">
        <v>0</v>
      </c>
      <c r="M119" s="76" t="s">
        <v>15</v>
      </c>
      <c r="N119" s="78" t="s">
        <v>18</v>
      </c>
    </row>
    <row r="120" spans="1:14" ht="13.5" customHeight="1">
      <c r="A120" s="82"/>
      <c r="B120" s="85"/>
      <c r="C120" s="85"/>
      <c r="D120" s="85"/>
      <c r="E120" s="107"/>
      <c r="F120" s="93"/>
      <c r="G120" s="80"/>
      <c r="H120" s="73"/>
      <c r="I120" s="73"/>
      <c r="J120" s="16" t="s">
        <v>16</v>
      </c>
      <c r="K120" s="55">
        <v>0</v>
      </c>
      <c r="L120" s="73"/>
      <c r="M120" s="76"/>
      <c r="N120" s="78"/>
    </row>
    <row r="121" spans="1:16" ht="13.5" customHeight="1">
      <c r="A121" s="83"/>
      <c r="B121" s="88"/>
      <c r="C121" s="88"/>
      <c r="D121" s="88"/>
      <c r="E121" s="128"/>
      <c r="F121" s="94"/>
      <c r="G121" s="120"/>
      <c r="H121" s="118"/>
      <c r="I121" s="118"/>
      <c r="J121" s="17" t="s">
        <v>17</v>
      </c>
      <c r="K121" s="59">
        <v>0</v>
      </c>
      <c r="L121" s="118"/>
      <c r="M121" s="77"/>
      <c r="N121" s="119"/>
      <c r="P121" s="39"/>
    </row>
    <row r="122" spans="1:16" ht="13.5" customHeight="1">
      <c r="A122" s="82" t="s">
        <v>76</v>
      </c>
      <c r="B122" s="87" t="s">
        <v>24</v>
      </c>
      <c r="C122" s="87" t="s">
        <v>58</v>
      </c>
      <c r="D122" s="87" t="s">
        <v>92</v>
      </c>
      <c r="E122" s="127" t="s">
        <v>125</v>
      </c>
      <c r="F122" s="92">
        <v>0</v>
      </c>
      <c r="G122" s="118">
        <f>SUM(H122,I122,K122:K124,L122)</f>
        <v>6000</v>
      </c>
      <c r="H122" s="125">
        <v>6000</v>
      </c>
      <c r="I122" s="125">
        <v>0</v>
      </c>
      <c r="J122" s="15" t="s">
        <v>14</v>
      </c>
      <c r="K122" s="55">
        <v>0</v>
      </c>
      <c r="L122" s="125">
        <v>0</v>
      </c>
      <c r="M122" s="75" t="s">
        <v>15</v>
      </c>
      <c r="N122" s="78" t="s">
        <v>122</v>
      </c>
      <c r="P122" s="39"/>
    </row>
    <row r="123" spans="1:16" ht="13.5" customHeight="1">
      <c r="A123" s="82"/>
      <c r="B123" s="85"/>
      <c r="C123" s="85"/>
      <c r="D123" s="85"/>
      <c r="E123" s="107"/>
      <c r="F123" s="93"/>
      <c r="G123" s="80"/>
      <c r="H123" s="73"/>
      <c r="I123" s="73"/>
      <c r="J123" s="16" t="s">
        <v>16</v>
      </c>
      <c r="K123" s="55">
        <v>0</v>
      </c>
      <c r="L123" s="73"/>
      <c r="M123" s="76"/>
      <c r="N123" s="78"/>
      <c r="P123" s="39"/>
    </row>
    <row r="124" spans="1:16" ht="13.5" customHeight="1">
      <c r="A124" s="83"/>
      <c r="B124" s="88"/>
      <c r="C124" s="88"/>
      <c r="D124" s="88"/>
      <c r="E124" s="128"/>
      <c r="F124" s="94"/>
      <c r="G124" s="120"/>
      <c r="H124" s="118"/>
      <c r="I124" s="118"/>
      <c r="J124" s="17" t="s">
        <v>17</v>
      </c>
      <c r="K124" s="59">
        <v>0</v>
      </c>
      <c r="L124" s="118"/>
      <c r="M124" s="77"/>
      <c r="N124" s="79"/>
      <c r="P124" s="39"/>
    </row>
    <row r="125" spans="1:16" ht="13.5" customHeight="1">
      <c r="A125" s="82" t="s">
        <v>77</v>
      </c>
      <c r="B125" s="87" t="s">
        <v>24</v>
      </c>
      <c r="C125" s="87" t="s">
        <v>58</v>
      </c>
      <c r="D125" s="87" t="s">
        <v>92</v>
      </c>
      <c r="E125" s="127" t="s">
        <v>80</v>
      </c>
      <c r="F125" s="92">
        <v>73000</v>
      </c>
      <c r="G125" s="118">
        <f>SUM(H125,I125,K125:K127,L125)</f>
        <v>23200</v>
      </c>
      <c r="H125" s="125">
        <v>23200</v>
      </c>
      <c r="I125" s="125">
        <v>0</v>
      </c>
      <c r="J125" s="15" t="s">
        <v>14</v>
      </c>
      <c r="K125" s="55">
        <v>0</v>
      </c>
      <c r="L125" s="125">
        <v>0</v>
      </c>
      <c r="M125" s="75" t="s">
        <v>15</v>
      </c>
      <c r="N125" s="78" t="s">
        <v>18</v>
      </c>
      <c r="P125" s="39"/>
    </row>
    <row r="126" spans="1:17" ht="13.5" customHeight="1">
      <c r="A126" s="82"/>
      <c r="B126" s="85"/>
      <c r="C126" s="85"/>
      <c r="D126" s="85"/>
      <c r="E126" s="107"/>
      <c r="F126" s="93"/>
      <c r="G126" s="80"/>
      <c r="H126" s="73"/>
      <c r="I126" s="73"/>
      <c r="J126" s="16" t="s">
        <v>16</v>
      </c>
      <c r="K126" s="55">
        <v>0</v>
      </c>
      <c r="L126" s="73"/>
      <c r="M126" s="76"/>
      <c r="N126" s="78"/>
      <c r="Q126" s="39"/>
    </row>
    <row r="127" spans="1:14" ht="13.5" customHeight="1">
      <c r="A127" s="83"/>
      <c r="B127" s="88"/>
      <c r="C127" s="88"/>
      <c r="D127" s="88"/>
      <c r="E127" s="128"/>
      <c r="F127" s="94"/>
      <c r="G127" s="120"/>
      <c r="H127" s="118"/>
      <c r="I127" s="118"/>
      <c r="J127" s="17" t="s">
        <v>17</v>
      </c>
      <c r="K127" s="59">
        <v>0</v>
      </c>
      <c r="L127" s="118"/>
      <c r="M127" s="77"/>
      <c r="N127" s="79"/>
    </row>
    <row r="128" spans="1:14" ht="13.5" customHeight="1">
      <c r="A128" s="82" t="s">
        <v>78</v>
      </c>
      <c r="B128" s="87" t="s">
        <v>24</v>
      </c>
      <c r="C128" s="87" t="s">
        <v>58</v>
      </c>
      <c r="D128" s="87" t="s">
        <v>92</v>
      </c>
      <c r="E128" s="127" t="s">
        <v>123</v>
      </c>
      <c r="F128" s="92">
        <v>0</v>
      </c>
      <c r="G128" s="118">
        <f>SUM(H128,I128,K128:K130,L128)</f>
        <v>10000</v>
      </c>
      <c r="H128" s="125">
        <v>10000</v>
      </c>
      <c r="I128" s="125">
        <v>0</v>
      </c>
      <c r="J128" s="15" t="s">
        <v>14</v>
      </c>
      <c r="K128" s="55">
        <v>0</v>
      </c>
      <c r="L128" s="125">
        <v>0</v>
      </c>
      <c r="M128" s="75" t="s">
        <v>15</v>
      </c>
      <c r="N128" s="78" t="s">
        <v>127</v>
      </c>
    </row>
    <row r="129" spans="1:14" ht="13.5" customHeight="1">
      <c r="A129" s="82"/>
      <c r="B129" s="85"/>
      <c r="C129" s="85"/>
      <c r="D129" s="85"/>
      <c r="E129" s="107"/>
      <c r="F129" s="93"/>
      <c r="G129" s="80"/>
      <c r="H129" s="73"/>
      <c r="I129" s="73"/>
      <c r="J129" s="16" t="s">
        <v>16</v>
      </c>
      <c r="K129" s="55">
        <v>0</v>
      </c>
      <c r="L129" s="73"/>
      <c r="M129" s="76"/>
      <c r="N129" s="78"/>
    </row>
    <row r="130" spans="1:17" ht="13.5" customHeight="1">
      <c r="A130" s="83"/>
      <c r="B130" s="88"/>
      <c r="C130" s="88"/>
      <c r="D130" s="88"/>
      <c r="E130" s="128"/>
      <c r="F130" s="94"/>
      <c r="G130" s="120"/>
      <c r="H130" s="118"/>
      <c r="I130" s="118"/>
      <c r="J130" s="17" t="s">
        <v>17</v>
      </c>
      <c r="K130" s="59">
        <v>0</v>
      </c>
      <c r="L130" s="118"/>
      <c r="M130" s="77"/>
      <c r="N130" s="79"/>
      <c r="Q130" s="65">
        <f>SUM(G119:G136)</f>
        <v>170665</v>
      </c>
    </row>
    <row r="131" spans="1:14" ht="13.5" customHeight="1">
      <c r="A131" s="172" t="s">
        <v>79</v>
      </c>
      <c r="B131" s="87" t="s">
        <v>24</v>
      </c>
      <c r="C131" s="87" t="s">
        <v>58</v>
      </c>
      <c r="D131" s="87" t="s">
        <v>92</v>
      </c>
      <c r="E131" s="127" t="s">
        <v>175</v>
      </c>
      <c r="F131" s="92">
        <v>0</v>
      </c>
      <c r="G131" s="118">
        <f>SUM(H131,I131,K131:K133,L131)</f>
        <v>4500</v>
      </c>
      <c r="H131" s="125">
        <v>4500</v>
      </c>
      <c r="I131" s="125">
        <v>0</v>
      </c>
      <c r="J131" s="15" t="s">
        <v>14</v>
      </c>
      <c r="K131" s="55">
        <v>0</v>
      </c>
      <c r="L131" s="125">
        <v>0</v>
      </c>
      <c r="M131" s="75" t="s">
        <v>15</v>
      </c>
      <c r="N131" s="173" t="s">
        <v>176</v>
      </c>
    </row>
    <row r="132" spans="1:14" ht="13.5" customHeight="1">
      <c r="A132" s="82"/>
      <c r="B132" s="85"/>
      <c r="C132" s="85"/>
      <c r="D132" s="85"/>
      <c r="E132" s="107"/>
      <c r="F132" s="93"/>
      <c r="G132" s="80"/>
      <c r="H132" s="73"/>
      <c r="I132" s="73"/>
      <c r="J132" s="16" t="s">
        <v>16</v>
      </c>
      <c r="K132" s="55">
        <v>0</v>
      </c>
      <c r="L132" s="73"/>
      <c r="M132" s="76"/>
      <c r="N132" s="78"/>
    </row>
    <row r="133" spans="1:14" ht="13.5" customHeight="1">
      <c r="A133" s="83"/>
      <c r="B133" s="86"/>
      <c r="C133" s="86"/>
      <c r="D133" s="86"/>
      <c r="E133" s="113"/>
      <c r="F133" s="94"/>
      <c r="G133" s="120"/>
      <c r="H133" s="74"/>
      <c r="I133" s="74"/>
      <c r="J133" s="30" t="s">
        <v>17</v>
      </c>
      <c r="K133" s="62">
        <v>0</v>
      </c>
      <c r="L133" s="74"/>
      <c r="M133" s="77"/>
      <c r="N133" s="79"/>
    </row>
    <row r="134" spans="1:16" ht="13.5" customHeight="1">
      <c r="A134" s="82" t="s">
        <v>120</v>
      </c>
      <c r="B134" s="85" t="s">
        <v>24</v>
      </c>
      <c r="C134" s="85" t="s">
        <v>58</v>
      </c>
      <c r="D134" s="85" t="s">
        <v>92</v>
      </c>
      <c r="E134" s="107" t="s">
        <v>124</v>
      </c>
      <c r="F134" s="93">
        <v>0</v>
      </c>
      <c r="G134" s="118">
        <f>SUM(H134,I134,K134:K136,L134)</f>
        <v>47400</v>
      </c>
      <c r="H134" s="73">
        <v>47400</v>
      </c>
      <c r="I134" s="73">
        <v>0</v>
      </c>
      <c r="J134" s="15" t="s">
        <v>14</v>
      </c>
      <c r="K134" s="55">
        <v>0</v>
      </c>
      <c r="L134" s="73">
        <v>0</v>
      </c>
      <c r="M134" s="76" t="s">
        <v>15</v>
      </c>
      <c r="N134" s="78" t="s">
        <v>18</v>
      </c>
      <c r="P134" s="39"/>
    </row>
    <row r="135" spans="1:17" ht="13.5" customHeight="1">
      <c r="A135" s="82"/>
      <c r="B135" s="85"/>
      <c r="C135" s="85"/>
      <c r="D135" s="85"/>
      <c r="E135" s="107"/>
      <c r="F135" s="93"/>
      <c r="G135" s="80"/>
      <c r="H135" s="73"/>
      <c r="I135" s="73"/>
      <c r="J135" s="16" t="s">
        <v>16</v>
      </c>
      <c r="K135" s="55">
        <v>0</v>
      </c>
      <c r="L135" s="73"/>
      <c r="M135" s="76"/>
      <c r="N135" s="78"/>
      <c r="Q135" s="39"/>
    </row>
    <row r="136" spans="1:14" ht="13.5" customHeight="1" thickBot="1">
      <c r="A136" s="132"/>
      <c r="B136" s="123"/>
      <c r="C136" s="123"/>
      <c r="D136" s="123"/>
      <c r="E136" s="164"/>
      <c r="F136" s="159"/>
      <c r="G136" s="108"/>
      <c r="H136" s="138"/>
      <c r="I136" s="138"/>
      <c r="J136" s="51" t="s">
        <v>17</v>
      </c>
      <c r="K136" s="60">
        <v>0</v>
      </c>
      <c r="L136" s="138"/>
      <c r="M136" s="139"/>
      <c r="N136" s="137"/>
    </row>
    <row r="137" spans="1:14" ht="13.5" customHeight="1">
      <c r="A137" s="82" t="s">
        <v>121</v>
      </c>
      <c r="B137" s="85" t="s">
        <v>24</v>
      </c>
      <c r="C137" s="85" t="s">
        <v>60</v>
      </c>
      <c r="D137" s="85" t="s">
        <v>92</v>
      </c>
      <c r="E137" s="90" t="s">
        <v>106</v>
      </c>
      <c r="F137" s="93">
        <v>15000</v>
      </c>
      <c r="G137" s="118">
        <f>SUM(H137,I137,K137:K139,L137)</f>
        <v>15000</v>
      </c>
      <c r="H137" s="73">
        <v>15000</v>
      </c>
      <c r="I137" s="73">
        <v>0</v>
      </c>
      <c r="J137" s="15" t="s">
        <v>14</v>
      </c>
      <c r="K137" s="55">
        <v>0</v>
      </c>
      <c r="L137" s="73">
        <v>0</v>
      </c>
      <c r="M137" s="76" t="s">
        <v>15</v>
      </c>
      <c r="N137" s="78" t="s">
        <v>18</v>
      </c>
    </row>
    <row r="138" spans="1:14" ht="13.5" customHeight="1">
      <c r="A138" s="82"/>
      <c r="B138" s="85"/>
      <c r="C138" s="85"/>
      <c r="D138" s="85"/>
      <c r="E138" s="90"/>
      <c r="F138" s="93"/>
      <c r="G138" s="80"/>
      <c r="H138" s="73"/>
      <c r="I138" s="73"/>
      <c r="J138" s="16" t="s">
        <v>16</v>
      </c>
      <c r="K138" s="55">
        <v>0</v>
      </c>
      <c r="L138" s="73"/>
      <c r="M138" s="76"/>
      <c r="N138" s="78"/>
    </row>
    <row r="139" spans="1:14" ht="13.5" customHeight="1">
      <c r="A139" s="83"/>
      <c r="B139" s="88"/>
      <c r="C139" s="88"/>
      <c r="D139" s="88"/>
      <c r="E139" s="91"/>
      <c r="F139" s="94"/>
      <c r="G139" s="120"/>
      <c r="H139" s="118"/>
      <c r="I139" s="118"/>
      <c r="J139" s="17" t="s">
        <v>17</v>
      </c>
      <c r="K139" s="59">
        <v>0</v>
      </c>
      <c r="L139" s="118"/>
      <c r="M139" s="77"/>
      <c r="N139" s="79"/>
    </row>
    <row r="140" spans="1:14" ht="13.5" customHeight="1">
      <c r="A140" s="82" t="s">
        <v>136</v>
      </c>
      <c r="B140" s="87" t="s">
        <v>24</v>
      </c>
      <c r="C140" s="87" t="s">
        <v>60</v>
      </c>
      <c r="D140" s="87" t="s">
        <v>92</v>
      </c>
      <c r="E140" s="89" t="s">
        <v>107</v>
      </c>
      <c r="F140" s="92">
        <v>0</v>
      </c>
      <c r="G140" s="118">
        <f>SUM(H140,I140,K140:K142,L140)</f>
        <v>62000</v>
      </c>
      <c r="H140" s="125">
        <v>19105</v>
      </c>
      <c r="I140" s="125">
        <v>0</v>
      </c>
      <c r="J140" s="15" t="s">
        <v>14</v>
      </c>
      <c r="K140" s="55">
        <v>6435.1</v>
      </c>
      <c r="L140" s="125">
        <v>36459.9</v>
      </c>
      <c r="M140" s="75" t="s">
        <v>15</v>
      </c>
      <c r="N140" s="78" t="s">
        <v>18</v>
      </c>
    </row>
    <row r="141" spans="1:14" ht="13.5" customHeight="1">
      <c r="A141" s="82"/>
      <c r="B141" s="85"/>
      <c r="C141" s="85"/>
      <c r="D141" s="85"/>
      <c r="E141" s="90"/>
      <c r="F141" s="93"/>
      <c r="G141" s="80"/>
      <c r="H141" s="73"/>
      <c r="I141" s="73"/>
      <c r="J141" s="16" t="s">
        <v>16</v>
      </c>
      <c r="K141" s="55">
        <v>0</v>
      </c>
      <c r="L141" s="73"/>
      <c r="M141" s="76"/>
      <c r="N141" s="78"/>
    </row>
    <row r="142" spans="1:14" ht="13.5" customHeight="1">
      <c r="A142" s="83"/>
      <c r="B142" s="88"/>
      <c r="C142" s="88"/>
      <c r="D142" s="88"/>
      <c r="E142" s="91"/>
      <c r="F142" s="94"/>
      <c r="G142" s="120"/>
      <c r="H142" s="118"/>
      <c r="I142" s="118"/>
      <c r="J142" s="17" t="s">
        <v>17</v>
      </c>
      <c r="K142" s="59">
        <v>0</v>
      </c>
      <c r="L142" s="118"/>
      <c r="M142" s="77"/>
      <c r="N142" s="79"/>
    </row>
    <row r="143" spans="1:14" ht="13.5" customHeight="1">
      <c r="A143" s="82" t="s">
        <v>139</v>
      </c>
      <c r="B143" s="87" t="s">
        <v>24</v>
      </c>
      <c r="C143" s="87" t="s">
        <v>60</v>
      </c>
      <c r="D143" s="87" t="s">
        <v>92</v>
      </c>
      <c r="E143" s="89" t="s">
        <v>97</v>
      </c>
      <c r="F143" s="92">
        <v>3000</v>
      </c>
      <c r="G143" s="118">
        <f>SUM(H143,I143,K143:K145,L143)</f>
        <v>3000</v>
      </c>
      <c r="H143" s="125">
        <v>3000</v>
      </c>
      <c r="I143" s="125">
        <v>0</v>
      </c>
      <c r="J143" s="15" t="s">
        <v>14</v>
      </c>
      <c r="K143" s="55">
        <v>0</v>
      </c>
      <c r="L143" s="125">
        <v>0</v>
      </c>
      <c r="M143" s="75" t="s">
        <v>15</v>
      </c>
      <c r="N143" s="78" t="s">
        <v>18</v>
      </c>
    </row>
    <row r="144" spans="1:14" ht="13.5" customHeight="1">
      <c r="A144" s="82"/>
      <c r="B144" s="85"/>
      <c r="C144" s="85"/>
      <c r="D144" s="85"/>
      <c r="E144" s="90"/>
      <c r="F144" s="93"/>
      <c r="G144" s="80"/>
      <c r="H144" s="73"/>
      <c r="I144" s="73"/>
      <c r="J144" s="16" t="s">
        <v>16</v>
      </c>
      <c r="K144" s="55">
        <v>0</v>
      </c>
      <c r="L144" s="73"/>
      <c r="M144" s="76"/>
      <c r="N144" s="78"/>
    </row>
    <row r="145" spans="1:14" ht="13.5" customHeight="1">
      <c r="A145" s="83"/>
      <c r="B145" s="88"/>
      <c r="C145" s="88"/>
      <c r="D145" s="88"/>
      <c r="E145" s="91"/>
      <c r="F145" s="94"/>
      <c r="G145" s="120"/>
      <c r="H145" s="118"/>
      <c r="I145" s="118"/>
      <c r="J145" s="17" t="s">
        <v>17</v>
      </c>
      <c r="K145" s="59">
        <v>0</v>
      </c>
      <c r="L145" s="118"/>
      <c r="M145" s="77"/>
      <c r="N145" s="79"/>
    </row>
    <row r="146" spans="1:14" ht="13.5" customHeight="1">
      <c r="A146" s="82" t="s">
        <v>155</v>
      </c>
      <c r="B146" s="87" t="s">
        <v>24</v>
      </c>
      <c r="C146" s="87" t="s">
        <v>60</v>
      </c>
      <c r="D146" s="87" t="s">
        <v>92</v>
      </c>
      <c r="E146" s="89" t="s">
        <v>137</v>
      </c>
      <c r="F146" s="92">
        <v>0</v>
      </c>
      <c r="G146" s="118">
        <f>SUM(H146,I146,K146:K148,L146)</f>
        <v>10000</v>
      </c>
      <c r="H146" s="125">
        <v>10000</v>
      </c>
      <c r="I146" s="125">
        <v>0</v>
      </c>
      <c r="J146" s="15" t="s">
        <v>14</v>
      </c>
      <c r="K146" s="55">
        <v>0</v>
      </c>
      <c r="L146" s="125">
        <v>0</v>
      </c>
      <c r="M146" s="75" t="s">
        <v>15</v>
      </c>
      <c r="N146" s="78" t="s">
        <v>18</v>
      </c>
    </row>
    <row r="147" spans="1:14" ht="13.5" customHeight="1">
      <c r="A147" s="82"/>
      <c r="B147" s="85"/>
      <c r="C147" s="85"/>
      <c r="D147" s="85"/>
      <c r="E147" s="90"/>
      <c r="F147" s="93"/>
      <c r="G147" s="80"/>
      <c r="H147" s="73"/>
      <c r="I147" s="73"/>
      <c r="J147" s="16" t="s">
        <v>16</v>
      </c>
      <c r="K147" s="55">
        <v>0</v>
      </c>
      <c r="L147" s="73"/>
      <c r="M147" s="76"/>
      <c r="N147" s="78"/>
    </row>
    <row r="148" spans="1:14" ht="13.5" customHeight="1">
      <c r="A148" s="83"/>
      <c r="B148" s="88"/>
      <c r="C148" s="88"/>
      <c r="D148" s="88"/>
      <c r="E148" s="91"/>
      <c r="F148" s="94"/>
      <c r="G148" s="120"/>
      <c r="H148" s="118"/>
      <c r="I148" s="118"/>
      <c r="J148" s="17" t="s">
        <v>17</v>
      </c>
      <c r="K148" s="59">
        <v>0</v>
      </c>
      <c r="L148" s="118"/>
      <c r="M148" s="77"/>
      <c r="N148" s="79"/>
    </row>
    <row r="149" spans="1:14" ht="13.5" customHeight="1">
      <c r="A149" s="82" t="s">
        <v>145</v>
      </c>
      <c r="B149" s="87" t="s">
        <v>24</v>
      </c>
      <c r="C149" s="87" t="s">
        <v>60</v>
      </c>
      <c r="D149" s="87" t="s">
        <v>92</v>
      </c>
      <c r="E149" s="89" t="s">
        <v>138</v>
      </c>
      <c r="F149" s="92">
        <v>0</v>
      </c>
      <c r="G149" s="118">
        <f>SUM(H149,I149,K149:K151,L149)</f>
        <v>38000</v>
      </c>
      <c r="H149" s="125">
        <v>38000</v>
      </c>
      <c r="I149" s="125">
        <v>0</v>
      </c>
      <c r="J149" s="15" t="s">
        <v>14</v>
      </c>
      <c r="K149" s="55">
        <v>0</v>
      </c>
      <c r="L149" s="125">
        <v>0</v>
      </c>
      <c r="M149" s="75" t="s">
        <v>15</v>
      </c>
      <c r="N149" s="78" t="s">
        <v>18</v>
      </c>
    </row>
    <row r="150" spans="1:14" ht="13.5" customHeight="1">
      <c r="A150" s="82"/>
      <c r="B150" s="85"/>
      <c r="C150" s="85"/>
      <c r="D150" s="85"/>
      <c r="E150" s="90"/>
      <c r="F150" s="93"/>
      <c r="G150" s="80"/>
      <c r="H150" s="73"/>
      <c r="I150" s="73"/>
      <c r="J150" s="16" t="s">
        <v>16</v>
      </c>
      <c r="K150" s="55">
        <v>0</v>
      </c>
      <c r="L150" s="73"/>
      <c r="M150" s="76"/>
      <c r="N150" s="78"/>
    </row>
    <row r="151" spans="1:14" ht="13.5" customHeight="1">
      <c r="A151" s="83"/>
      <c r="B151" s="88"/>
      <c r="C151" s="88"/>
      <c r="D151" s="88"/>
      <c r="E151" s="91"/>
      <c r="F151" s="94"/>
      <c r="G151" s="120"/>
      <c r="H151" s="118"/>
      <c r="I151" s="118"/>
      <c r="J151" s="17" t="s">
        <v>17</v>
      </c>
      <c r="K151" s="59">
        <v>0</v>
      </c>
      <c r="L151" s="118"/>
      <c r="M151" s="77"/>
      <c r="N151" s="79"/>
    </row>
    <row r="152" spans="1:16" ht="13.5" customHeight="1">
      <c r="A152" s="82" t="s">
        <v>158</v>
      </c>
      <c r="B152" s="87" t="s">
        <v>24</v>
      </c>
      <c r="C152" s="87" t="s">
        <v>60</v>
      </c>
      <c r="D152" s="87" t="s">
        <v>92</v>
      </c>
      <c r="E152" s="89" t="s">
        <v>112</v>
      </c>
      <c r="F152" s="92">
        <v>25720</v>
      </c>
      <c r="G152" s="66">
        <f>SUM(H152,I152,K152:K154,L152)</f>
        <v>16309</v>
      </c>
      <c r="H152" s="99">
        <v>9540</v>
      </c>
      <c r="I152" s="125">
        <v>0</v>
      </c>
      <c r="J152" s="15" t="s">
        <v>14</v>
      </c>
      <c r="K152" s="55">
        <v>0</v>
      </c>
      <c r="L152" s="125">
        <v>6769</v>
      </c>
      <c r="M152" s="75" t="s">
        <v>15</v>
      </c>
      <c r="N152" s="78" t="s">
        <v>18</v>
      </c>
      <c r="P152" s="39"/>
    </row>
    <row r="153" spans="1:16" ht="13.5" customHeight="1">
      <c r="A153" s="82"/>
      <c r="B153" s="85"/>
      <c r="C153" s="85"/>
      <c r="D153" s="85"/>
      <c r="E153" s="90"/>
      <c r="F153" s="93"/>
      <c r="G153" s="67"/>
      <c r="H153" s="70"/>
      <c r="I153" s="73"/>
      <c r="J153" s="16" t="s">
        <v>16</v>
      </c>
      <c r="K153" s="55">
        <v>0</v>
      </c>
      <c r="L153" s="73"/>
      <c r="M153" s="76"/>
      <c r="N153" s="78"/>
      <c r="P153" s="39"/>
    </row>
    <row r="154" spans="1:17" ht="13.5" customHeight="1">
      <c r="A154" s="83"/>
      <c r="B154" s="88"/>
      <c r="C154" s="88"/>
      <c r="D154" s="88"/>
      <c r="E154" s="91"/>
      <c r="F154" s="94"/>
      <c r="G154" s="68"/>
      <c r="H154" s="66"/>
      <c r="I154" s="118"/>
      <c r="J154" s="17" t="s">
        <v>17</v>
      </c>
      <c r="K154" s="59">
        <v>0</v>
      </c>
      <c r="L154" s="118"/>
      <c r="M154" s="77"/>
      <c r="N154" s="79"/>
      <c r="P154" s="39"/>
      <c r="Q154" s="39"/>
    </row>
    <row r="155" spans="1:14" ht="13.5" customHeight="1">
      <c r="A155" s="82" t="s">
        <v>159</v>
      </c>
      <c r="B155" s="84" t="s">
        <v>24</v>
      </c>
      <c r="C155" s="84" t="s">
        <v>60</v>
      </c>
      <c r="D155" s="87" t="s">
        <v>92</v>
      </c>
      <c r="E155" s="89" t="s">
        <v>113</v>
      </c>
      <c r="F155" s="92">
        <v>17320</v>
      </c>
      <c r="G155" s="66">
        <f>SUM(H155,I155,K155:K157,L155)</f>
        <v>13055</v>
      </c>
      <c r="H155" s="69">
        <v>11583</v>
      </c>
      <c r="I155" s="72">
        <v>0</v>
      </c>
      <c r="J155" s="29" t="s">
        <v>14</v>
      </c>
      <c r="K155" s="64">
        <v>0</v>
      </c>
      <c r="L155" s="72">
        <v>1472</v>
      </c>
      <c r="M155" s="75" t="s">
        <v>15</v>
      </c>
      <c r="N155" s="78" t="s">
        <v>18</v>
      </c>
    </row>
    <row r="156" spans="1:14" ht="13.5" customHeight="1">
      <c r="A156" s="82"/>
      <c r="B156" s="85"/>
      <c r="C156" s="85"/>
      <c r="D156" s="85"/>
      <c r="E156" s="90"/>
      <c r="F156" s="93"/>
      <c r="G156" s="67"/>
      <c r="H156" s="70"/>
      <c r="I156" s="73"/>
      <c r="J156" s="16" t="s">
        <v>16</v>
      </c>
      <c r="K156" s="55">
        <v>0</v>
      </c>
      <c r="L156" s="73"/>
      <c r="M156" s="76"/>
      <c r="N156" s="78"/>
    </row>
    <row r="157" spans="1:17" ht="13.5" customHeight="1">
      <c r="A157" s="83"/>
      <c r="B157" s="86"/>
      <c r="C157" s="86"/>
      <c r="D157" s="88"/>
      <c r="E157" s="91"/>
      <c r="F157" s="94"/>
      <c r="G157" s="68"/>
      <c r="H157" s="71"/>
      <c r="I157" s="74"/>
      <c r="J157" s="30" t="s">
        <v>17</v>
      </c>
      <c r="K157" s="62">
        <v>0</v>
      </c>
      <c r="L157" s="74"/>
      <c r="M157" s="77"/>
      <c r="N157" s="79"/>
      <c r="Q157" s="39"/>
    </row>
    <row r="158" spans="1:17" ht="13.5" customHeight="1">
      <c r="A158" s="82" t="s">
        <v>160</v>
      </c>
      <c r="B158" s="84" t="s">
        <v>24</v>
      </c>
      <c r="C158" s="84" t="s">
        <v>60</v>
      </c>
      <c r="D158" s="87" t="s">
        <v>92</v>
      </c>
      <c r="E158" s="89" t="s">
        <v>114</v>
      </c>
      <c r="F158" s="92">
        <v>50500</v>
      </c>
      <c r="G158" s="66">
        <f>SUM(H158,I158,K158:K160,L158)</f>
        <v>60875</v>
      </c>
      <c r="H158" s="69">
        <v>39369</v>
      </c>
      <c r="I158" s="72">
        <v>0</v>
      </c>
      <c r="J158" s="29" t="s">
        <v>14</v>
      </c>
      <c r="K158" s="64">
        <v>0</v>
      </c>
      <c r="L158" s="72">
        <v>21506</v>
      </c>
      <c r="M158" s="75" t="s">
        <v>15</v>
      </c>
      <c r="N158" s="78" t="s">
        <v>18</v>
      </c>
      <c r="Q158" s="39"/>
    </row>
    <row r="159" spans="1:17" ht="13.5" customHeight="1">
      <c r="A159" s="82"/>
      <c r="B159" s="85"/>
      <c r="C159" s="85"/>
      <c r="D159" s="85"/>
      <c r="E159" s="90"/>
      <c r="F159" s="93"/>
      <c r="G159" s="67"/>
      <c r="H159" s="70"/>
      <c r="I159" s="73"/>
      <c r="J159" s="16" t="s">
        <v>16</v>
      </c>
      <c r="K159" s="55">
        <v>0</v>
      </c>
      <c r="L159" s="73"/>
      <c r="M159" s="76"/>
      <c r="N159" s="78"/>
      <c r="Q159" s="39"/>
    </row>
    <row r="160" spans="1:17" ht="13.5" customHeight="1">
      <c r="A160" s="83"/>
      <c r="B160" s="86"/>
      <c r="C160" s="86"/>
      <c r="D160" s="88"/>
      <c r="E160" s="91"/>
      <c r="F160" s="94"/>
      <c r="G160" s="68"/>
      <c r="H160" s="71"/>
      <c r="I160" s="74"/>
      <c r="J160" s="30" t="s">
        <v>17</v>
      </c>
      <c r="K160" s="62">
        <v>0</v>
      </c>
      <c r="L160" s="74"/>
      <c r="M160" s="77"/>
      <c r="N160" s="79"/>
      <c r="Q160" s="39"/>
    </row>
    <row r="161" spans="1:17" ht="13.5" customHeight="1">
      <c r="A161" s="82" t="s">
        <v>161</v>
      </c>
      <c r="B161" s="84" t="s">
        <v>24</v>
      </c>
      <c r="C161" s="84" t="s">
        <v>60</v>
      </c>
      <c r="D161" s="87" t="s">
        <v>92</v>
      </c>
      <c r="E161" s="89" t="s">
        <v>156</v>
      </c>
      <c r="F161" s="92">
        <v>0</v>
      </c>
      <c r="G161" s="66">
        <f>SUM(H161,I161,K161:K163,L161)</f>
        <v>14760</v>
      </c>
      <c r="H161" s="69">
        <v>2760</v>
      </c>
      <c r="I161" s="72">
        <v>0</v>
      </c>
      <c r="J161" s="29" t="s">
        <v>14</v>
      </c>
      <c r="K161" s="64">
        <v>12000</v>
      </c>
      <c r="L161" s="72">
        <v>0</v>
      </c>
      <c r="M161" s="75" t="s">
        <v>15</v>
      </c>
      <c r="N161" s="78" t="s">
        <v>18</v>
      </c>
      <c r="Q161" s="39"/>
    </row>
    <row r="162" spans="1:17" ht="13.5" customHeight="1">
      <c r="A162" s="82"/>
      <c r="B162" s="85"/>
      <c r="C162" s="85"/>
      <c r="D162" s="85"/>
      <c r="E162" s="90"/>
      <c r="F162" s="93"/>
      <c r="G162" s="67"/>
      <c r="H162" s="70"/>
      <c r="I162" s="73"/>
      <c r="J162" s="16" t="s">
        <v>16</v>
      </c>
      <c r="K162" s="55">
        <v>0</v>
      </c>
      <c r="L162" s="73"/>
      <c r="M162" s="76"/>
      <c r="N162" s="78"/>
      <c r="Q162" s="39"/>
    </row>
    <row r="163" spans="1:17" ht="13.5" customHeight="1">
      <c r="A163" s="83"/>
      <c r="B163" s="86"/>
      <c r="C163" s="86"/>
      <c r="D163" s="88"/>
      <c r="E163" s="91"/>
      <c r="F163" s="94"/>
      <c r="G163" s="68"/>
      <c r="H163" s="71"/>
      <c r="I163" s="74"/>
      <c r="J163" s="30" t="s">
        <v>17</v>
      </c>
      <c r="K163" s="62">
        <v>0</v>
      </c>
      <c r="L163" s="74"/>
      <c r="M163" s="77"/>
      <c r="N163" s="79"/>
      <c r="Q163" s="39"/>
    </row>
    <row r="164" spans="1:17" ht="13.5" customHeight="1">
      <c r="A164" s="82" t="s">
        <v>165</v>
      </c>
      <c r="B164" s="84" t="s">
        <v>24</v>
      </c>
      <c r="C164" s="84" t="s">
        <v>60</v>
      </c>
      <c r="D164" s="87" t="s">
        <v>92</v>
      </c>
      <c r="E164" s="89" t="s">
        <v>171</v>
      </c>
      <c r="F164" s="92">
        <v>0</v>
      </c>
      <c r="G164" s="66">
        <f>SUM(H164,I164,K164:K166,L164)</f>
        <v>4300</v>
      </c>
      <c r="H164" s="69">
        <v>4300</v>
      </c>
      <c r="I164" s="72">
        <v>0</v>
      </c>
      <c r="J164" s="29" t="s">
        <v>14</v>
      </c>
      <c r="K164" s="64">
        <v>0</v>
      </c>
      <c r="L164" s="72">
        <v>0</v>
      </c>
      <c r="M164" s="75" t="s">
        <v>15</v>
      </c>
      <c r="N164" s="78" t="s">
        <v>170</v>
      </c>
      <c r="Q164" s="39"/>
    </row>
    <row r="165" spans="1:17" ht="13.5" customHeight="1">
      <c r="A165" s="82"/>
      <c r="B165" s="85"/>
      <c r="C165" s="85"/>
      <c r="D165" s="85"/>
      <c r="E165" s="90"/>
      <c r="F165" s="93"/>
      <c r="G165" s="67"/>
      <c r="H165" s="70"/>
      <c r="I165" s="73"/>
      <c r="J165" s="16" t="s">
        <v>16</v>
      </c>
      <c r="K165" s="55">
        <v>0</v>
      </c>
      <c r="L165" s="73"/>
      <c r="M165" s="76"/>
      <c r="N165" s="78"/>
      <c r="Q165" s="39">
        <f>SUM(G137:G169)</f>
        <v>241749.38</v>
      </c>
    </row>
    <row r="166" spans="1:17" ht="13.5" customHeight="1">
      <c r="A166" s="83"/>
      <c r="B166" s="86"/>
      <c r="C166" s="86"/>
      <c r="D166" s="88"/>
      <c r="E166" s="91"/>
      <c r="F166" s="94"/>
      <c r="G166" s="68"/>
      <c r="H166" s="71"/>
      <c r="I166" s="74"/>
      <c r="J166" s="30" t="s">
        <v>17</v>
      </c>
      <c r="K166" s="62">
        <v>0</v>
      </c>
      <c r="L166" s="74"/>
      <c r="M166" s="77"/>
      <c r="N166" s="79"/>
      <c r="Q166" s="39"/>
    </row>
    <row r="167" spans="1:14" ht="18.75" customHeight="1">
      <c r="A167" s="82" t="s">
        <v>166</v>
      </c>
      <c r="B167" s="84" t="s">
        <v>24</v>
      </c>
      <c r="C167" s="84" t="s">
        <v>60</v>
      </c>
      <c r="D167" s="87" t="s">
        <v>92</v>
      </c>
      <c r="E167" s="89" t="s">
        <v>157</v>
      </c>
      <c r="F167" s="92">
        <v>0</v>
      </c>
      <c r="G167" s="66">
        <f>SUM(H167,I167,K167:K169,L167)</f>
        <v>4450.38</v>
      </c>
      <c r="H167" s="69">
        <v>3450.38</v>
      </c>
      <c r="I167" s="72">
        <v>0</v>
      </c>
      <c r="J167" s="29" t="s">
        <v>14</v>
      </c>
      <c r="K167" s="64">
        <v>0</v>
      </c>
      <c r="L167" s="72">
        <v>0</v>
      </c>
      <c r="M167" s="75" t="s">
        <v>15</v>
      </c>
      <c r="N167" s="78" t="s">
        <v>162</v>
      </c>
    </row>
    <row r="168" spans="1:14" ht="13.5" customHeight="1">
      <c r="A168" s="82"/>
      <c r="B168" s="85"/>
      <c r="C168" s="85"/>
      <c r="D168" s="85"/>
      <c r="E168" s="90"/>
      <c r="F168" s="93"/>
      <c r="G168" s="67"/>
      <c r="H168" s="70"/>
      <c r="I168" s="73"/>
      <c r="J168" s="16" t="s">
        <v>16</v>
      </c>
      <c r="K168" s="55">
        <v>0</v>
      </c>
      <c r="L168" s="73"/>
      <c r="M168" s="76"/>
      <c r="N168" s="78"/>
    </row>
    <row r="169" spans="1:14" ht="13.5" customHeight="1" thickBot="1">
      <c r="A169" s="83"/>
      <c r="B169" s="86"/>
      <c r="C169" s="86"/>
      <c r="D169" s="88"/>
      <c r="E169" s="91"/>
      <c r="F169" s="94"/>
      <c r="G169" s="68"/>
      <c r="H169" s="71"/>
      <c r="I169" s="74"/>
      <c r="J169" s="30" t="s">
        <v>17</v>
      </c>
      <c r="K169" s="62">
        <v>1000</v>
      </c>
      <c r="L169" s="74"/>
      <c r="M169" s="77"/>
      <c r="N169" s="79"/>
    </row>
    <row r="170" spans="1:18" ht="35.25" customHeight="1" thickBot="1">
      <c r="A170" s="31"/>
      <c r="B170" s="20" t="s">
        <v>24</v>
      </c>
      <c r="C170" s="20"/>
      <c r="D170" s="20"/>
      <c r="E170" s="21" t="s">
        <v>25</v>
      </c>
      <c r="F170" s="53">
        <f>SUM(F119:F169)</f>
        <v>184540</v>
      </c>
      <c r="G170" s="53">
        <f>SUM(G119:G169)</f>
        <v>412414.38</v>
      </c>
      <c r="H170" s="53">
        <f>SUM(H119:H169)</f>
        <v>326772.38</v>
      </c>
      <c r="I170" s="53">
        <f>SUM(I119:I154)</f>
        <v>0</v>
      </c>
      <c r="J170" s="32"/>
      <c r="K170" s="53">
        <f>SUM(K119:K169)</f>
        <v>19435.1</v>
      </c>
      <c r="L170" s="53">
        <f>SUM(L119:L169)</f>
        <v>66206.9</v>
      </c>
      <c r="M170" s="23"/>
      <c r="N170" s="42"/>
      <c r="P170" s="39"/>
      <c r="Q170" s="39"/>
      <c r="R170" s="39"/>
    </row>
    <row r="171" spans="1:14" ht="13.5" customHeight="1">
      <c r="A171" s="95" t="s">
        <v>165</v>
      </c>
      <c r="B171" s="88" t="s">
        <v>46</v>
      </c>
      <c r="C171" s="88" t="s">
        <v>47</v>
      </c>
      <c r="D171" s="87" t="s">
        <v>92</v>
      </c>
      <c r="E171" s="128" t="s">
        <v>110</v>
      </c>
      <c r="F171" s="93">
        <v>20000</v>
      </c>
      <c r="G171" s="118">
        <f>SUM(H171,I171,K171:K173,L171)</f>
        <v>20000</v>
      </c>
      <c r="H171" s="118">
        <v>20000</v>
      </c>
      <c r="I171" s="118">
        <v>0</v>
      </c>
      <c r="J171" s="15" t="s">
        <v>14</v>
      </c>
      <c r="K171" s="55">
        <v>0</v>
      </c>
      <c r="L171" s="118">
        <v>0</v>
      </c>
      <c r="M171" s="76" t="s">
        <v>15</v>
      </c>
      <c r="N171" s="119" t="s">
        <v>18</v>
      </c>
    </row>
    <row r="172" spans="1:14" ht="13.5" customHeight="1">
      <c r="A172" s="95"/>
      <c r="B172" s="88"/>
      <c r="C172" s="88"/>
      <c r="D172" s="85"/>
      <c r="E172" s="97"/>
      <c r="F172" s="93"/>
      <c r="G172" s="80"/>
      <c r="H172" s="118"/>
      <c r="I172" s="118"/>
      <c r="J172" s="16" t="s">
        <v>16</v>
      </c>
      <c r="K172" s="55">
        <v>0</v>
      </c>
      <c r="L172" s="118"/>
      <c r="M172" s="76"/>
      <c r="N172" s="119"/>
    </row>
    <row r="173" spans="1:14" ht="13.5" customHeight="1">
      <c r="A173" s="83"/>
      <c r="B173" s="86"/>
      <c r="C173" s="86"/>
      <c r="D173" s="88"/>
      <c r="E173" s="160"/>
      <c r="F173" s="94"/>
      <c r="G173" s="120"/>
      <c r="H173" s="74"/>
      <c r="I173" s="74"/>
      <c r="J173" s="30" t="s">
        <v>17</v>
      </c>
      <c r="K173" s="62">
        <v>0</v>
      </c>
      <c r="L173" s="74"/>
      <c r="M173" s="77"/>
      <c r="N173" s="79"/>
    </row>
    <row r="174" spans="1:14" ht="13.5" customHeight="1">
      <c r="A174" s="95" t="s">
        <v>166</v>
      </c>
      <c r="B174" s="88" t="s">
        <v>46</v>
      </c>
      <c r="C174" s="88" t="s">
        <v>47</v>
      </c>
      <c r="D174" s="87" t="s">
        <v>92</v>
      </c>
      <c r="E174" s="128" t="s">
        <v>108</v>
      </c>
      <c r="F174" s="93">
        <v>241000</v>
      </c>
      <c r="G174" s="118">
        <f>SUM(H174,I174,K174:K176,L174)</f>
        <v>153000</v>
      </c>
      <c r="H174" s="118">
        <v>153000</v>
      </c>
      <c r="I174" s="118">
        <v>0</v>
      </c>
      <c r="J174" s="15" t="s">
        <v>14</v>
      </c>
      <c r="K174" s="55">
        <v>0</v>
      </c>
      <c r="L174" s="118">
        <v>0</v>
      </c>
      <c r="M174" s="76" t="s">
        <v>15</v>
      </c>
      <c r="N174" s="119" t="s">
        <v>126</v>
      </c>
    </row>
    <row r="175" spans="1:14" ht="13.5" customHeight="1">
      <c r="A175" s="95"/>
      <c r="B175" s="88"/>
      <c r="C175" s="88"/>
      <c r="D175" s="85"/>
      <c r="E175" s="97"/>
      <c r="F175" s="93"/>
      <c r="G175" s="80"/>
      <c r="H175" s="118"/>
      <c r="I175" s="118"/>
      <c r="J175" s="16" t="s">
        <v>16</v>
      </c>
      <c r="K175" s="55">
        <v>0</v>
      </c>
      <c r="L175" s="118"/>
      <c r="M175" s="76"/>
      <c r="N175" s="119"/>
    </row>
    <row r="176" spans="1:14" ht="13.5" customHeight="1">
      <c r="A176" s="83"/>
      <c r="B176" s="86"/>
      <c r="C176" s="86"/>
      <c r="D176" s="88"/>
      <c r="E176" s="160"/>
      <c r="F176" s="94"/>
      <c r="G176" s="120"/>
      <c r="H176" s="74"/>
      <c r="I176" s="74"/>
      <c r="J176" s="30" t="s">
        <v>17</v>
      </c>
      <c r="K176" s="62">
        <v>0</v>
      </c>
      <c r="L176" s="74"/>
      <c r="M176" s="77"/>
      <c r="N176" s="79"/>
    </row>
    <row r="177" spans="1:14" ht="13.5" customHeight="1">
      <c r="A177" s="95" t="s">
        <v>169</v>
      </c>
      <c r="B177" s="88" t="s">
        <v>46</v>
      </c>
      <c r="C177" s="88" t="s">
        <v>47</v>
      </c>
      <c r="D177" s="87" t="s">
        <v>92</v>
      </c>
      <c r="E177" s="128" t="s">
        <v>109</v>
      </c>
      <c r="F177" s="93">
        <v>0</v>
      </c>
      <c r="G177" s="118">
        <f>SUM(H177,I177,K177:K179,L177)</f>
        <v>162542</v>
      </c>
      <c r="H177" s="118">
        <v>59236</v>
      </c>
      <c r="I177" s="118">
        <v>0</v>
      </c>
      <c r="J177" s="15" t="s">
        <v>14</v>
      </c>
      <c r="K177" s="55">
        <v>0</v>
      </c>
      <c r="L177" s="118">
        <v>103306</v>
      </c>
      <c r="M177" s="76" t="s">
        <v>15</v>
      </c>
      <c r="N177" s="119" t="s">
        <v>18</v>
      </c>
    </row>
    <row r="178" spans="1:14" ht="13.5" customHeight="1">
      <c r="A178" s="95"/>
      <c r="B178" s="88"/>
      <c r="C178" s="88"/>
      <c r="D178" s="85"/>
      <c r="E178" s="97"/>
      <c r="F178" s="93"/>
      <c r="G178" s="80"/>
      <c r="H178" s="118"/>
      <c r="I178" s="118"/>
      <c r="J178" s="16" t="s">
        <v>16</v>
      </c>
      <c r="K178" s="55">
        <v>0</v>
      </c>
      <c r="L178" s="118"/>
      <c r="M178" s="76"/>
      <c r="N178" s="119"/>
    </row>
    <row r="179" spans="1:14" ht="13.5" customHeight="1" thickBot="1">
      <c r="A179" s="83"/>
      <c r="B179" s="86"/>
      <c r="C179" s="86"/>
      <c r="D179" s="88"/>
      <c r="E179" s="160"/>
      <c r="F179" s="94"/>
      <c r="G179" s="120"/>
      <c r="H179" s="74"/>
      <c r="I179" s="74"/>
      <c r="J179" s="30" t="s">
        <v>17</v>
      </c>
      <c r="K179" s="62">
        <v>0</v>
      </c>
      <c r="L179" s="74"/>
      <c r="M179" s="77"/>
      <c r="N179" s="79"/>
    </row>
    <row r="180" spans="1:14" ht="28.5" customHeight="1" thickBot="1">
      <c r="A180" s="33"/>
      <c r="B180" s="25" t="s">
        <v>46</v>
      </c>
      <c r="C180" s="25"/>
      <c r="D180" s="25"/>
      <c r="E180" s="26" t="s">
        <v>48</v>
      </c>
      <c r="F180" s="56">
        <f>SUM(F171:F179)</f>
        <v>261000</v>
      </c>
      <c r="G180" s="56">
        <f>SUM(G171:G179)</f>
        <v>335542</v>
      </c>
      <c r="H180" s="56">
        <f>SUM(H171:H179)</f>
        <v>232236</v>
      </c>
      <c r="I180" s="56">
        <f>SUM(I171:I179)</f>
        <v>0</v>
      </c>
      <c r="J180" s="27"/>
      <c r="K180" s="56">
        <f>SUM(K171:K179)</f>
        <v>0</v>
      </c>
      <c r="L180" s="56">
        <f>SUM(L171:L179)</f>
        <v>103306</v>
      </c>
      <c r="M180" s="28"/>
      <c r="N180" s="43"/>
    </row>
    <row r="181" spans="1:14" ht="21" customHeight="1" thickBot="1">
      <c r="A181" s="131" t="s">
        <v>26</v>
      </c>
      <c r="B181" s="131"/>
      <c r="C181" s="131"/>
      <c r="D181" s="131"/>
      <c r="E181" s="131"/>
      <c r="F181" s="54">
        <f>SUM(F170,F94,F62,F118,F87,F180,F98,F105)</f>
        <v>27497930</v>
      </c>
      <c r="G181" s="54">
        <f>SUM(G170,G94,G62,G118,G87,G180,G98,G105)</f>
        <v>8912594.379999999</v>
      </c>
      <c r="H181" s="54">
        <f>SUM(H170,H94,H62,H118,H87,H180,H98,H105)</f>
        <v>5337735.38</v>
      </c>
      <c r="I181" s="54">
        <f>SUM(I170,I94,I62,I118,I87,I180,I98,I105)</f>
        <v>0</v>
      </c>
      <c r="J181" s="46"/>
      <c r="K181" s="54">
        <f>SUM(K170,K94,K62,K118,K87,K180,K98,K105)</f>
        <v>566635.1</v>
      </c>
      <c r="L181" s="54">
        <f>SUM(L170,L94,L62,L118,L87,L180,L98,L105)</f>
        <v>3008223.9</v>
      </c>
      <c r="M181" s="47"/>
      <c r="N181" s="48"/>
    </row>
    <row r="182" spans="1:14" ht="15" customHeight="1">
      <c r="A182" s="136" t="s">
        <v>27</v>
      </c>
      <c r="B182" s="136"/>
      <c r="C182" s="136"/>
      <c r="D182" s="136"/>
      <c r="E182" s="136"/>
      <c r="F182" s="136"/>
      <c r="G182" s="136"/>
      <c r="H182" s="136"/>
      <c r="I182" s="34"/>
      <c r="J182" s="35"/>
      <c r="K182" s="35"/>
      <c r="L182" s="35"/>
      <c r="M182" s="36"/>
      <c r="N182" s="7"/>
    </row>
    <row r="183" spans="1:14" ht="14.25" customHeight="1">
      <c r="A183" s="133" t="s">
        <v>28</v>
      </c>
      <c r="B183" s="133"/>
      <c r="C183" s="133"/>
      <c r="D183" s="133"/>
      <c r="E183" s="133"/>
      <c r="F183" s="133"/>
      <c r="G183" s="133"/>
      <c r="H183" s="133"/>
      <c r="I183" s="133"/>
      <c r="J183" s="35"/>
      <c r="K183" s="35"/>
      <c r="L183" s="35"/>
      <c r="M183" s="36"/>
      <c r="N183" s="7"/>
    </row>
    <row r="184" spans="1:14" ht="16.5" customHeight="1">
      <c r="A184" s="133" t="s">
        <v>29</v>
      </c>
      <c r="B184" s="133"/>
      <c r="C184" s="133"/>
      <c r="D184" s="133"/>
      <c r="E184" s="133"/>
      <c r="F184" s="133"/>
      <c r="G184" s="133"/>
      <c r="H184" s="133"/>
      <c r="I184" s="133"/>
      <c r="J184" s="35"/>
      <c r="K184" s="135" t="s">
        <v>37</v>
      </c>
      <c r="L184" s="135"/>
      <c r="M184" s="135"/>
      <c r="N184" s="7"/>
    </row>
    <row r="185" spans="1:14" ht="21.75" customHeight="1">
      <c r="A185" s="37"/>
      <c r="B185" s="38"/>
      <c r="C185" s="2"/>
      <c r="D185" s="2"/>
      <c r="G185" s="39"/>
      <c r="I185" t="s">
        <v>30</v>
      </c>
      <c r="K185" s="134" t="s">
        <v>140</v>
      </c>
      <c r="L185" s="134"/>
      <c r="M185" s="134"/>
      <c r="N185" s="8"/>
    </row>
    <row r="186" spans="1:14" ht="17.25" customHeight="1">
      <c r="A186" s="40"/>
      <c r="B186" t="s">
        <v>31</v>
      </c>
      <c r="C186" s="41"/>
      <c r="D186" s="41"/>
      <c r="E186" t="s">
        <v>32</v>
      </c>
      <c r="G186" s="49"/>
      <c r="H186" s="39"/>
      <c r="I186" s="39"/>
      <c r="J186" s="39"/>
      <c r="K186" s="134"/>
      <c r="L186" s="134"/>
      <c r="M186" s="134"/>
      <c r="N186" s="8"/>
    </row>
    <row r="187" spans="1:14" ht="16.5" customHeight="1">
      <c r="A187" s="40"/>
      <c r="B187" s="40"/>
      <c r="C187" s="41"/>
      <c r="D187" s="41"/>
      <c r="G187" s="49">
        <f>'[1]Wersja I'!$P$825</f>
        <v>0</v>
      </c>
      <c r="H187" s="39"/>
      <c r="I187" s="39"/>
      <c r="J187" s="39"/>
      <c r="K187" s="39"/>
      <c r="M187" s="1"/>
      <c r="N187" s="8"/>
    </row>
    <row r="188" spans="1:7" ht="12.75">
      <c r="A188" s="1"/>
      <c r="B188" s="1"/>
      <c r="C188" s="2"/>
      <c r="D188" s="2"/>
      <c r="G188" s="49">
        <f>G187-G181</f>
        <v>-8912594.379999999</v>
      </c>
    </row>
    <row r="189" spans="1:4" ht="12.75">
      <c r="A189" s="1"/>
      <c r="B189" s="1"/>
      <c r="C189" s="2"/>
      <c r="D189" s="2"/>
    </row>
    <row r="190" spans="1:11" ht="12.75">
      <c r="A190" s="1"/>
      <c r="B190" s="1"/>
      <c r="C190" s="2"/>
      <c r="D190" s="2"/>
      <c r="K190" t="s">
        <v>33</v>
      </c>
    </row>
    <row r="191" spans="1:4" ht="12.75">
      <c r="A191" s="1"/>
      <c r="B191" s="1"/>
      <c r="C191" s="2"/>
      <c r="D191" s="2"/>
    </row>
    <row r="192" spans="1:4" ht="12.75">
      <c r="A192" s="1"/>
      <c r="B192" s="1"/>
      <c r="C192" s="2"/>
      <c r="D192" s="2"/>
    </row>
    <row r="193" spans="1:4" ht="12.75">
      <c r="A193" s="1"/>
      <c r="B193" s="1"/>
      <c r="C193" s="2"/>
      <c r="D193" s="2"/>
    </row>
    <row r="194" spans="1:4" ht="12.75">
      <c r="A194" s="1"/>
      <c r="B194" s="1"/>
      <c r="C194" s="2"/>
      <c r="D194" s="2"/>
    </row>
    <row r="195" spans="7:8" ht="12.75">
      <c r="G195" t="s">
        <v>34</v>
      </c>
      <c r="H195" t="s">
        <v>35</v>
      </c>
    </row>
    <row r="196" ht="12.75">
      <c r="G196" t="s">
        <v>36</v>
      </c>
    </row>
  </sheetData>
  <sheetProtection/>
  <mergeCells count="666">
    <mergeCell ref="I131:I133"/>
    <mergeCell ref="L131:L133"/>
    <mergeCell ref="M131:M133"/>
    <mergeCell ref="N131:N133"/>
    <mergeCell ref="A131:A133"/>
    <mergeCell ref="B131:B133"/>
    <mergeCell ref="C131:C133"/>
    <mergeCell ref="D131:D133"/>
    <mergeCell ref="E131:E133"/>
    <mergeCell ref="F131:F133"/>
    <mergeCell ref="I72:I74"/>
    <mergeCell ref="L72:L74"/>
    <mergeCell ref="M72:M74"/>
    <mergeCell ref="N72:N74"/>
    <mergeCell ref="A88:A90"/>
    <mergeCell ref="B88:B90"/>
    <mergeCell ref="C88:C90"/>
    <mergeCell ref="D88:D90"/>
    <mergeCell ref="E88:E90"/>
    <mergeCell ref="F88:F90"/>
    <mergeCell ref="A72:A74"/>
    <mergeCell ref="B72:B74"/>
    <mergeCell ref="C72:C74"/>
    <mergeCell ref="D72:D74"/>
    <mergeCell ref="E72:E74"/>
    <mergeCell ref="F72:F74"/>
    <mergeCell ref="I4:N4"/>
    <mergeCell ref="I5:N5"/>
    <mergeCell ref="G84:G86"/>
    <mergeCell ref="H84:H86"/>
    <mergeCell ref="I84:I86"/>
    <mergeCell ref="L84:L86"/>
    <mergeCell ref="M84:M86"/>
    <mergeCell ref="N84:N86"/>
    <mergeCell ref="G75:G77"/>
    <mergeCell ref="H75:H77"/>
    <mergeCell ref="A84:A86"/>
    <mergeCell ref="B84:B86"/>
    <mergeCell ref="C84:C86"/>
    <mergeCell ref="D84:D86"/>
    <mergeCell ref="E84:E86"/>
    <mergeCell ref="F84:F86"/>
    <mergeCell ref="I75:I77"/>
    <mergeCell ref="L75:L77"/>
    <mergeCell ref="M75:M77"/>
    <mergeCell ref="N75:N77"/>
    <mergeCell ref="A75:A77"/>
    <mergeCell ref="B75:B77"/>
    <mergeCell ref="C75:C77"/>
    <mergeCell ref="D75:D77"/>
    <mergeCell ref="E75:E77"/>
    <mergeCell ref="F75:F77"/>
    <mergeCell ref="I78:I80"/>
    <mergeCell ref="L78:L80"/>
    <mergeCell ref="M78:M80"/>
    <mergeCell ref="N78:N80"/>
    <mergeCell ref="L146:L148"/>
    <mergeCell ref="I122:I124"/>
    <mergeCell ref="L122:L124"/>
    <mergeCell ref="I88:I90"/>
    <mergeCell ref="L88:L90"/>
    <mergeCell ref="N137:N139"/>
    <mergeCell ref="A78:A80"/>
    <mergeCell ref="B78:B80"/>
    <mergeCell ref="C78:C80"/>
    <mergeCell ref="D78:D80"/>
    <mergeCell ref="E78:E80"/>
    <mergeCell ref="A146:A148"/>
    <mergeCell ref="E134:E136"/>
    <mergeCell ref="C106:C108"/>
    <mergeCell ref="C109:C111"/>
    <mergeCell ref="D146:D148"/>
    <mergeCell ref="I128:I130"/>
    <mergeCell ref="M146:M148"/>
    <mergeCell ref="N146:N148"/>
    <mergeCell ref="D149:D151"/>
    <mergeCell ref="E149:E151"/>
    <mergeCell ref="I149:I151"/>
    <mergeCell ref="L149:L151"/>
    <mergeCell ref="N140:N142"/>
    <mergeCell ref="G131:G133"/>
    <mergeCell ref="H131:H133"/>
    <mergeCell ref="A149:A151"/>
    <mergeCell ref="B149:B151"/>
    <mergeCell ref="C149:C151"/>
    <mergeCell ref="C146:C148"/>
    <mergeCell ref="H149:H151"/>
    <mergeCell ref="N143:N145"/>
    <mergeCell ref="C143:C145"/>
    <mergeCell ref="H143:H145"/>
    <mergeCell ref="G146:G148"/>
    <mergeCell ref="H146:H148"/>
    <mergeCell ref="E146:E148"/>
    <mergeCell ref="B128:B130"/>
    <mergeCell ref="C128:C130"/>
    <mergeCell ref="C137:C139"/>
    <mergeCell ref="C140:C142"/>
    <mergeCell ref="F128:F130"/>
    <mergeCell ref="D128:D130"/>
    <mergeCell ref="E128:E130"/>
    <mergeCell ref="D137:D139"/>
    <mergeCell ref="M128:M130"/>
    <mergeCell ref="N128:N130"/>
    <mergeCell ref="M122:M124"/>
    <mergeCell ref="A59:A61"/>
    <mergeCell ref="B59:B61"/>
    <mergeCell ref="C59:C61"/>
    <mergeCell ref="E59:E61"/>
    <mergeCell ref="F59:F61"/>
    <mergeCell ref="A128:A130"/>
    <mergeCell ref="H72:H74"/>
    <mergeCell ref="L56:L58"/>
    <mergeCell ref="H167:H169"/>
    <mergeCell ref="G155:G157"/>
    <mergeCell ref="G167:G169"/>
    <mergeCell ref="M59:M61"/>
    <mergeCell ref="I66:I68"/>
    <mergeCell ref="I63:I65"/>
    <mergeCell ref="L81:L83"/>
    <mergeCell ref="L125:L127"/>
    <mergeCell ref="M66:M68"/>
    <mergeCell ref="B167:B169"/>
    <mergeCell ref="I171:I173"/>
    <mergeCell ref="G171:G173"/>
    <mergeCell ref="H171:H173"/>
    <mergeCell ref="L171:L173"/>
    <mergeCell ref="E167:E169"/>
    <mergeCell ref="B171:B173"/>
    <mergeCell ref="E171:E173"/>
    <mergeCell ref="F171:F173"/>
    <mergeCell ref="F167:F169"/>
    <mergeCell ref="B177:B179"/>
    <mergeCell ref="E177:E179"/>
    <mergeCell ref="A152:A154"/>
    <mergeCell ref="B152:B154"/>
    <mergeCell ref="D152:D154"/>
    <mergeCell ref="A174:A176"/>
    <mergeCell ref="B174:B176"/>
    <mergeCell ref="E174:E176"/>
    <mergeCell ref="A171:A173"/>
    <mergeCell ref="A167:A169"/>
    <mergeCell ref="A155:A157"/>
    <mergeCell ref="C167:C169"/>
    <mergeCell ref="E140:E142"/>
    <mergeCell ref="C152:C154"/>
    <mergeCell ref="E152:E154"/>
    <mergeCell ref="A140:A142"/>
    <mergeCell ref="A143:A145"/>
    <mergeCell ref="B140:B142"/>
    <mergeCell ref="B146:B148"/>
    <mergeCell ref="D143:D145"/>
    <mergeCell ref="B155:B157"/>
    <mergeCell ref="C155:C157"/>
    <mergeCell ref="F155:F157"/>
    <mergeCell ref="E155:E157"/>
    <mergeCell ref="M155:M157"/>
    <mergeCell ref="L155:L157"/>
    <mergeCell ref="N174:N176"/>
    <mergeCell ref="L174:L176"/>
    <mergeCell ref="I161:I163"/>
    <mergeCell ref="L161:L163"/>
    <mergeCell ref="M161:M163"/>
    <mergeCell ref="N155:N157"/>
    <mergeCell ref="F146:F148"/>
    <mergeCell ref="L143:L145"/>
    <mergeCell ref="M143:M145"/>
    <mergeCell ref="I167:I169"/>
    <mergeCell ref="G161:G163"/>
    <mergeCell ref="I174:I176"/>
    <mergeCell ref="M171:M173"/>
    <mergeCell ref="M174:M176"/>
    <mergeCell ref="H155:H157"/>
    <mergeCell ref="M149:M151"/>
    <mergeCell ref="L167:L169"/>
    <mergeCell ref="M167:M169"/>
    <mergeCell ref="N167:N169"/>
    <mergeCell ref="N171:N173"/>
    <mergeCell ref="G134:G136"/>
    <mergeCell ref="L137:L139"/>
    <mergeCell ref="N149:N151"/>
    <mergeCell ref="G177:G179"/>
    <mergeCell ref="I177:I179"/>
    <mergeCell ref="F149:F151"/>
    <mergeCell ref="G149:G151"/>
    <mergeCell ref="H174:H176"/>
    <mergeCell ref="H158:H160"/>
    <mergeCell ref="I155:I157"/>
    <mergeCell ref="H161:H163"/>
    <mergeCell ref="F174:F176"/>
    <mergeCell ref="M56:M58"/>
    <mergeCell ref="N56:N58"/>
    <mergeCell ref="N59:N61"/>
    <mergeCell ref="G137:G139"/>
    <mergeCell ref="F134:F136"/>
    <mergeCell ref="F137:F139"/>
    <mergeCell ref="N66:N68"/>
    <mergeCell ref="N63:N65"/>
    <mergeCell ref="H115:H117"/>
    <mergeCell ref="G91:G93"/>
    <mergeCell ref="G41:G43"/>
    <mergeCell ref="F91:F93"/>
    <mergeCell ref="F44:F46"/>
    <mergeCell ref="G50:G52"/>
    <mergeCell ref="E112:E114"/>
    <mergeCell ref="G59:G61"/>
    <mergeCell ref="F78:F80"/>
    <mergeCell ref="G72:G74"/>
    <mergeCell ref="G88:G90"/>
    <mergeCell ref="G78:G80"/>
    <mergeCell ref="E38:E40"/>
    <mergeCell ref="F38:F40"/>
    <mergeCell ref="G56:G58"/>
    <mergeCell ref="G53:G55"/>
    <mergeCell ref="H53:H55"/>
    <mergeCell ref="F32:F34"/>
    <mergeCell ref="E35:E37"/>
    <mergeCell ref="F35:F37"/>
    <mergeCell ref="H38:H40"/>
    <mergeCell ref="G32:G34"/>
    <mergeCell ref="H88:H90"/>
    <mergeCell ref="L59:L61"/>
    <mergeCell ref="I59:I61"/>
    <mergeCell ref="L128:L130"/>
    <mergeCell ref="H41:H43"/>
    <mergeCell ref="L134:L136"/>
    <mergeCell ref="H134:H136"/>
    <mergeCell ref="L63:L65"/>
    <mergeCell ref="H44:H46"/>
    <mergeCell ref="H56:H58"/>
    <mergeCell ref="M8:M12"/>
    <mergeCell ref="N8:N12"/>
    <mergeCell ref="A38:A40"/>
    <mergeCell ref="B38:B40"/>
    <mergeCell ref="E26:E28"/>
    <mergeCell ref="N29:N31"/>
    <mergeCell ref="G35:G37"/>
    <mergeCell ref="H26:H28"/>
    <mergeCell ref="G29:G31"/>
    <mergeCell ref="G26:G28"/>
    <mergeCell ref="J13:K13"/>
    <mergeCell ref="M17:M19"/>
    <mergeCell ref="H1:I1"/>
    <mergeCell ref="M1:N1"/>
    <mergeCell ref="J2:N2"/>
    <mergeCell ref="L3:N3"/>
    <mergeCell ref="A6:N6"/>
    <mergeCell ref="A8:A12"/>
    <mergeCell ref="L11:L12"/>
    <mergeCell ref="G10:G12"/>
    <mergeCell ref="G8:L9"/>
    <mergeCell ref="G14:G16"/>
    <mergeCell ref="N20:N22"/>
    <mergeCell ref="M14:M16"/>
    <mergeCell ref="L20:L22"/>
    <mergeCell ref="H11:H12"/>
    <mergeCell ref="N17:N19"/>
    <mergeCell ref="H14:H16"/>
    <mergeCell ref="I14:I16"/>
    <mergeCell ref="I11:I12"/>
    <mergeCell ref="B8:B12"/>
    <mergeCell ref="H10:K10"/>
    <mergeCell ref="G17:G19"/>
    <mergeCell ref="N14:N16"/>
    <mergeCell ref="C8:C12"/>
    <mergeCell ref="E8:E12"/>
    <mergeCell ref="J11:K12"/>
    <mergeCell ref="L14:L16"/>
    <mergeCell ref="D8:D12"/>
    <mergeCell ref="F8:F12"/>
    <mergeCell ref="D14:D16"/>
    <mergeCell ref="D17:D19"/>
    <mergeCell ref="B14:B16"/>
    <mergeCell ref="C14:C16"/>
    <mergeCell ref="E14:E16"/>
    <mergeCell ref="F14:F16"/>
    <mergeCell ref="A14:A16"/>
    <mergeCell ref="L17:L19"/>
    <mergeCell ref="H17:H19"/>
    <mergeCell ref="A32:A34"/>
    <mergeCell ref="E29:E31"/>
    <mergeCell ref="F29:F31"/>
    <mergeCell ref="B26:B28"/>
    <mergeCell ref="C26:C28"/>
    <mergeCell ref="F26:F28"/>
    <mergeCell ref="B29:B31"/>
    <mergeCell ref="I17:I19"/>
    <mergeCell ref="A44:A46"/>
    <mergeCell ref="B44:B46"/>
    <mergeCell ref="G23:G25"/>
    <mergeCell ref="B63:B65"/>
    <mergeCell ref="B17:B19"/>
    <mergeCell ref="C17:C19"/>
    <mergeCell ref="E17:E19"/>
    <mergeCell ref="F17:F19"/>
    <mergeCell ref="G38:G40"/>
    <mergeCell ref="C20:C22"/>
    <mergeCell ref="A29:A31"/>
    <mergeCell ref="B41:B43"/>
    <mergeCell ref="A50:A52"/>
    <mergeCell ref="B50:B52"/>
    <mergeCell ref="A17:A19"/>
    <mergeCell ref="A26:A28"/>
    <mergeCell ref="A41:A43"/>
    <mergeCell ref="C23:C25"/>
    <mergeCell ref="C32:C34"/>
    <mergeCell ref="A56:A58"/>
    <mergeCell ref="B56:B58"/>
    <mergeCell ref="A20:A22"/>
    <mergeCell ref="B20:B22"/>
    <mergeCell ref="B143:B145"/>
    <mergeCell ref="A23:A25"/>
    <mergeCell ref="B23:B25"/>
    <mergeCell ref="B32:B34"/>
    <mergeCell ref="A35:A37"/>
    <mergeCell ref="B35:B37"/>
    <mergeCell ref="C35:C37"/>
    <mergeCell ref="C29:C31"/>
    <mergeCell ref="C125:C127"/>
    <mergeCell ref="A125:A127"/>
    <mergeCell ref="B119:B121"/>
    <mergeCell ref="D140:D142"/>
    <mergeCell ref="C119:C121"/>
    <mergeCell ref="D125:D127"/>
    <mergeCell ref="C134:C136"/>
    <mergeCell ref="B134:B136"/>
    <mergeCell ref="N134:N136"/>
    <mergeCell ref="I152:I154"/>
    <mergeCell ref="G143:G145"/>
    <mergeCell ref="F143:F145"/>
    <mergeCell ref="I134:I136"/>
    <mergeCell ref="M134:M136"/>
    <mergeCell ref="I137:I139"/>
    <mergeCell ref="H137:H139"/>
    <mergeCell ref="F140:F142"/>
    <mergeCell ref="I143:I145"/>
    <mergeCell ref="M140:M142"/>
    <mergeCell ref="E143:E145"/>
    <mergeCell ref="A182:H182"/>
    <mergeCell ref="D174:D176"/>
    <mergeCell ref="D177:D179"/>
    <mergeCell ref="M137:M139"/>
    <mergeCell ref="I146:I148"/>
    <mergeCell ref="G140:G142"/>
    <mergeCell ref="I140:I142"/>
    <mergeCell ref="H140:H142"/>
    <mergeCell ref="H152:H154"/>
    <mergeCell ref="G174:G176"/>
    <mergeCell ref="I158:I160"/>
    <mergeCell ref="N152:N154"/>
    <mergeCell ref="A184:I184"/>
    <mergeCell ref="K186:M186"/>
    <mergeCell ref="K184:M184"/>
    <mergeCell ref="K185:M185"/>
    <mergeCell ref="H177:H179"/>
    <mergeCell ref="F177:F179"/>
    <mergeCell ref="B137:B139"/>
    <mergeCell ref="E137:E139"/>
    <mergeCell ref="F119:F121"/>
    <mergeCell ref="A183:I183"/>
    <mergeCell ref="G152:G154"/>
    <mergeCell ref="D155:D157"/>
    <mergeCell ref="D167:D169"/>
    <mergeCell ref="F152:F154"/>
    <mergeCell ref="C174:C176"/>
    <mergeCell ref="A177:A179"/>
    <mergeCell ref="F66:F68"/>
    <mergeCell ref="G81:G83"/>
    <mergeCell ref="C66:C68"/>
    <mergeCell ref="B66:B68"/>
    <mergeCell ref="B81:B83"/>
    <mergeCell ref="D134:D136"/>
    <mergeCell ref="E119:E121"/>
    <mergeCell ref="G119:G121"/>
    <mergeCell ref="E125:E127"/>
    <mergeCell ref="D91:D93"/>
    <mergeCell ref="L152:L154"/>
    <mergeCell ref="B125:B127"/>
    <mergeCell ref="A137:A139"/>
    <mergeCell ref="G128:G130"/>
    <mergeCell ref="H128:H130"/>
    <mergeCell ref="G122:G124"/>
    <mergeCell ref="D106:D108"/>
    <mergeCell ref="D109:D111"/>
    <mergeCell ref="L140:L142"/>
    <mergeCell ref="N32:N34"/>
    <mergeCell ref="N35:N37"/>
    <mergeCell ref="M38:M40"/>
    <mergeCell ref="E81:E83"/>
    <mergeCell ref="A181:E181"/>
    <mergeCell ref="A81:A83"/>
    <mergeCell ref="C63:C65"/>
    <mergeCell ref="A66:A68"/>
    <mergeCell ref="A63:A65"/>
    <mergeCell ref="A134:A136"/>
    <mergeCell ref="I44:I46"/>
    <mergeCell ref="M29:M31"/>
    <mergeCell ref="I26:I28"/>
    <mergeCell ref="N26:N28"/>
    <mergeCell ref="I41:I43"/>
    <mergeCell ref="N41:N43"/>
    <mergeCell ref="M35:M37"/>
    <mergeCell ref="M32:M34"/>
    <mergeCell ref="M41:M43"/>
    <mergeCell ref="N38:N40"/>
    <mergeCell ref="M20:M22"/>
    <mergeCell ref="L106:L108"/>
    <mergeCell ref="G106:G108"/>
    <mergeCell ref="L44:L46"/>
    <mergeCell ref="L38:L40"/>
    <mergeCell ref="G44:G46"/>
    <mergeCell ref="I91:I93"/>
    <mergeCell ref="M44:M46"/>
    <mergeCell ref="M26:M28"/>
    <mergeCell ref="I23:I25"/>
    <mergeCell ref="E66:E68"/>
    <mergeCell ref="E20:E22"/>
    <mergeCell ref="F112:F114"/>
    <mergeCell ref="D59:D61"/>
    <mergeCell ref="D35:D37"/>
    <mergeCell ref="D38:D40"/>
    <mergeCell ref="F63:F65"/>
    <mergeCell ref="F23:F25"/>
    <mergeCell ref="F20:F22"/>
    <mergeCell ref="D20:D22"/>
    <mergeCell ref="G20:G22"/>
    <mergeCell ref="E109:E111"/>
    <mergeCell ref="F109:F111"/>
    <mergeCell ref="F106:F108"/>
    <mergeCell ref="F81:F83"/>
    <mergeCell ref="E32:E34"/>
    <mergeCell ref="E50:E52"/>
    <mergeCell ref="E106:E108"/>
    <mergeCell ref="E63:E65"/>
    <mergeCell ref="E56:E58"/>
    <mergeCell ref="I20:I22"/>
    <mergeCell ref="H29:H31"/>
    <mergeCell ref="M63:M65"/>
    <mergeCell ref="D23:D25"/>
    <mergeCell ref="D26:D28"/>
    <mergeCell ref="D41:D43"/>
    <mergeCell ref="D44:D46"/>
    <mergeCell ref="L50:L52"/>
    <mergeCell ref="E23:E25"/>
    <mergeCell ref="H20:H22"/>
    <mergeCell ref="H50:H52"/>
    <mergeCell ref="H32:H34"/>
    <mergeCell ref="L35:L37"/>
    <mergeCell ref="I29:I31"/>
    <mergeCell ref="L29:L31"/>
    <mergeCell ref="H23:H25"/>
    <mergeCell ref="I38:I40"/>
    <mergeCell ref="L41:L43"/>
    <mergeCell ref="L32:L34"/>
    <mergeCell ref="L23:L25"/>
    <mergeCell ref="M125:M127"/>
    <mergeCell ref="F125:F127"/>
    <mergeCell ref="N106:N108"/>
    <mergeCell ref="H112:H114"/>
    <mergeCell ref="M119:M121"/>
    <mergeCell ref="N122:N124"/>
    <mergeCell ref="I109:I111"/>
    <mergeCell ref="I119:I121"/>
    <mergeCell ref="M115:M117"/>
    <mergeCell ref="H125:H127"/>
    <mergeCell ref="L115:L117"/>
    <mergeCell ref="H119:H121"/>
    <mergeCell ref="I115:I117"/>
    <mergeCell ref="E115:E117"/>
    <mergeCell ref="G115:G117"/>
    <mergeCell ref="E122:E124"/>
    <mergeCell ref="F122:F124"/>
    <mergeCell ref="H122:H124"/>
    <mergeCell ref="G125:G127"/>
    <mergeCell ref="N112:N114"/>
    <mergeCell ref="I106:I108"/>
    <mergeCell ref="M109:M111"/>
    <mergeCell ref="L112:L114"/>
    <mergeCell ref="I125:I127"/>
    <mergeCell ref="N115:N117"/>
    <mergeCell ref="N119:N121"/>
    <mergeCell ref="L119:L121"/>
    <mergeCell ref="N125:N127"/>
    <mergeCell ref="A109:A111"/>
    <mergeCell ref="A115:A117"/>
    <mergeCell ref="F115:F117"/>
    <mergeCell ref="C112:C114"/>
    <mergeCell ref="D112:D114"/>
    <mergeCell ref="A112:A114"/>
    <mergeCell ref="B112:B114"/>
    <mergeCell ref="A106:A108"/>
    <mergeCell ref="B106:B108"/>
    <mergeCell ref="C177:C179"/>
    <mergeCell ref="C171:C173"/>
    <mergeCell ref="D171:D173"/>
    <mergeCell ref="C91:C93"/>
    <mergeCell ref="B109:B111"/>
    <mergeCell ref="B115:B117"/>
    <mergeCell ref="C115:C117"/>
    <mergeCell ref="D115:D117"/>
    <mergeCell ref="A119:A121"/>
    <mergeCell ref="D119:D121"/>
    <mergeCell ref="A122:A124"/>
    <mergeCell ref="B122:B124"/>
    <mergeCell ref="C122:C124"/>
    <mergeCell ref="D122:D124"/>
    <mergeCell ref="A158:A160"/>
    <mergeCell ref="N109:N111"/>
    <mergeCell ref="H109:H111"/>
    <mergeCell ref="M91:M93"/>
    <mergeCell ref="L91:L93"/>
    <mergeCell ref="M106:M108"/>
    <mergeCell ref="L109:L111"/>
    <mergeCell ref="H106:H108"/>
    <mergeCell ref="H95:H97"/>
    <mergeCell ref="M152:M154"/>
    <mergeCell ref="L66:L68"/>
    <mergeCell ref="G109:G111"/>
    <mergeCell ref="M81:M83"/>
    <mergeCell ref="I112:I114"/>
    <mergeCell ref="M112:M114"/>
    <mergeCell ref="I95:I97"/>
    <mergeCell ref="G112:G114"/>
    <mergeCell ref="H69:H71"/>
    <mergeCell ref="I81:I83"/>
    <mergeCell ref="M95:M97"/>
    <mergeCell ref="L177:L179"/>
    <mergeCell ref="M177:M179"/>
    <mergeCell ref="N177:N179"/>
    <mergeCell ref="D29:D31"/>
    <mergeCell ref="D32:D34"/>
    <mergeCell ref="C38:C40"/>
    <mergeCell ref="D66:D68"/>
    <mergeCell ref="C44:C46"/>
    <mergeCell ref="D50:D52"/>
    <mergeCell ref="C56:C58"/>
    <mergeCell ref="C50:C52"/>
    <mergeCell ref="C81:C83"/>
    <mergeCell ref="D81:D83"/>
    <mergeCell ref="D56:D58"/>
    <mergeCell ref="C41:C43"/>
    <mergeCell ref="D63:D65"/>
    <mergeCell ref="H59:H61"/>
    <mergeCell ref="F50:F52"/>
    <mergeCell ref="E41:E43"/>
    <mergeCell ref="F41:F43"/>
    <mergeCell ref="F56:F58"/>
    <mergeCell ref="H91:H93"/>
    <mergeCell ref="H81:H83"/>
    <mergeCell ref="G63:G65"/>
    <mergeCell ref="G66:G68"/>
    <mergeCell ref="G69:G71"/>
    <mergeCell ref="E44:E46"/>
    <mergeCell ref="M23:M25"/>
    <mergeCell ref="M50:M52"/>
    <mergeCell ref="N50:N52"/>
    <mergeCell ref="I50:I52"/>
    <mergeCell ref="L26:L28"/>
    <mergeCell ref="H35:H37"/>
    <mergeCell ref="I32:I34"/>
    <mergeCell ref="N23:N25"/>
    <mergeCell ref="I35:I37"/>
    <mergeCell ref="N44:N46"/>
    <mergeCell ref="L47:L49"/>
    <mergeCell ref="M47:M49"/>
    <mergeCell ref="N47:N49"/>
    <mergeCell ref="A47:A49"/>
    <mergeCell ref="B47:B49"/>
    <mergeCell ref="C47:C49"/>
    <mergeCell ref="D47:D49"/>
    <mergeCell ref="E47:E49"/>
    <mergeCell ref="F47:F49"/>
    <mergeCell ref="E91:E93"/>
    <mergeCell ref="A91:A93"/>
    <mergeCell ref="B91:B93"/>
    <mergeCell ref="G47:G49"/>
    <mergeCell ref="H47:H49"/>
    <mergeCell ref="I47:I49"/>
    <mergeCell ref="H66:H68"/>
    <mergeCell ref="H63:H65"/>
    <mergeCell ref="I56:I58"/>
    <mergeCell ref="I69:I71"/>
    <mergeCell ref="A69:A71"/>
    <mergeCell ref="B69:B71"/>
    <mergeCell ref="C69:C71"/>
    <mergeCell ref="D69:D71"/>
    <mergeCell ref="E69:E71"/>
    <mergeCell ref="F69:F71"/>
    <mergeCell ref="B95:B97"/>
    <mergeCell ref="C95:C97"/>
    <mergeCell ref="D95:D97"/>
    <mergeCell ref="E95:E97"/>
    <mergeCell ref="F95:F97"/>
    <mergeCell ref="G95:G97"/>
    <mergeCell ref="N95:N97"/>
    <mergeCell ref="L69:L71"/>
    <mergeCell ref="M69:M71"/>
    <mergeCell ref="N69:N71"/>
    <mergeCell ref="N91:N93"/>
    <mergeCell ref="L95:L97"/>
    <mergeCell ref="N81:N83"/>
    <mergeCell ref="M88:M90"/>
    <mergeCell ref="N88:N90"/>
    <mergeCell ref="H78:H80"/>
    <mergeCell ref="A99:A101"/>
    <mergeCell ref="B99:B101"/>
    <mergeCell ref="C99:C101"/>
    <mergeCell ref="D99:D101"/>
    <mergeCell ref="E99:E101"/>
    <mergeCell ref="F99:F101"/>
    <mergeCell ref="G99:G101"/>
    <mergeCell ref="H99:H101"/>
    <mergeCell ref="A95:A97"/>
    <mergeCell ref="I99:I101"/>
    <mergeCell ref="L99:L101"/>
    <mergeCell ref="M99:M101"/>
    <mergeCell ref="N99:N101"/>
    <mergeCell ref="A102:A104"/>
    <mergeCell ref="B102:B104"/>
    <mergeCell ref="C102:C104"/>
    <mergeCell ref="D102:D104"/>
    <mergeCell ref="E102:E104"/>
    <mergeCell ref="F102:F104"/>
    <mergeCell ref="G102:G104"/>
    <mergeCell ref="H102:H104"/>
    <mergeCell ref="I102:I104"/>
    <mergeCell ref="L102:L104"/>
    <mergeCell ref="M102:M104"/>
    <mergeCell ref="N102:N104"/>
    <mergeCell ref="B158:B160"/>
    <mergeCell ref="C158:C160"/>
    <mergeCell ref="D158:D160"/>
    <mergeCell ref="E158:E160"/>
    <mergeCell ref="F158:F160"/>
    <mergeCell ref="G158:G160"/>
    <mergeCell ref="L158:L160"/>
    <mergeCell ref="M158:M160"/>
    <mergeCell ref="N158:N160"/>
    <mergeCell ref="A161:A163"/>
    <mergeCell ref="B161:B163"/>
    <mergeCell ref="C161:C163"/>
    <mergeCell ref="D161:D163"/>
    <mergeCell ref="E161:E163"/>
    <mergeCell ref="N161:N163"/>
    <mergeCell ref="F161:F163"/>
    <mergeCell ref="A53:A55"/>
    <mergeCell ref="B53:B55"/>
    <mergeCell ref="C53:C55"/>
    <mergeCell ref="D53:D55"/>
    <mergeCell ref="E53:E55"/>
    <mergeCell ref="F53:F55"/>
    <mergeCell ref="I53:I55"/>
    <mergeCell ref="L53:L55"/>
    <mergeCell ref="M53:M55"/>
    <mergeCell ref="N53:N55"/>
    <mergeCell ref="A164:A166"/>
    <mergeCell ref="B164:B166"/>
    <mergeCell ref="C164:C166"/>
    <mergeCell ref="D164:D166"/>
    <mergeCell ref="E164:E166"/>
    <mergeCell ref="F164:F166"/>
    <mergeCell ref="G164:G166"/>
    <mergeCell ref="H164:H166"/>
    <mergeCell ref="I164:I166"/>
    <mergeCell ref="L164:L166"/>
    <mergeCell ref="M164:M166"/>
    <mergeCell ref="N164:N166"/>
  </mergeCells>
  <printOptions/>
  <pageMargins left="0.25" right="0.25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lk</cp:lastModifiedBy>
  <cp:lastPrinted>2019-09-30T09:46:35Z</cp:lastPrinted>
  <dcterms:created xsi:type="dcterms:W3CDTF">2011-10-21T08:10:01Z</dcterms:created>
  <dcterms:modified xsi:type="dcterms:W3CDTF">2019-09-30T09:47:38Z</dcterms:modified>
  <cp:category/>
  <cp:version/>
  <cp:contentType/>
  <cp:contentStatus/>
</cp:coreProperties>
</file>